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60d8e5ac9b5e01/Documentos/escritorio lenovo/LAB ICAOC/Calidad/FORMATOS/"/>
    </mc:Choice>
  </mc:AlternateContent>
  <xr:revisionPtr revIDLastSave="13" documentId="14_{B3A87B99-6F44-48F9-8C7B-D4CF3ACC9861}" xr6:coauthVersionLast="47" xr6:coauthVersionMax="47" xr10:uidLastSave="{675B1DB6-C776-48EC-ADFA-E7607C9D4023}"/>
  <bookViews>
    <workbookView xWindow="-120" yWindow="-120" windowWidth="20730" windowHeight="11040" activeTab="2" xr2:uid="{00000000-000D-0000-FFFF-FFFF00000000}"/>
  </bookViews>
  <sheets>
    <sheet name="Repetibilidad y Precisión " sheetId="1" r:id="rId1"/>
    <sheet name="Fuentes de incertidumbre" sheetId="4" r:id="rId2"/>
    <sheet name="Incertidumbre" sheetId="2" r:id="rId3"/>
  </sheets>
  <definedNames>
    <definedName name="_xlnm.Print_Area" localSheetId="2">Incertidumbre!$A$1:$AA$95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2" l="1"/>
  <c r="Z67" i="2"/>
  <c r="X47" i="2"/>
  <c r="Y67" i="2"/>
  <c r="U68" i="2"/>
  <c r="W68" i="2" s="1"/>
  <c r="U69" i="2"/>
  <c r="U70" i="2"/>
  <c r="W70" i="2" s="1"/>
  <c r="U71" i="2"/>
  <c r="U72" i="2"/>
  <c r="U73" i="2"/>
  <c r="U67" i="2"/>
  <c r="W67" i="2" s="1"/>
  <c r="Q70" i="2"/>
  <c r="Q71" i="2"/>
  <c r="Q72" i="2"/>
  <c r="R72" i="2"/>
  <c r="R71" i="2"/>
  <c r="R70" i="2"/>
  <c r="Q69" i="2"/>
  <c r="R68" i="2"/>
  <c r="X45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19" i="2"/>
  <c r="U45" i="2" s="1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19" i="2"/>
  <c r="R69" i="2"/>
  <c r="Q68" i="2"/>
  <c r="Q67" i="2"/>
  <c r="R67" i="2" s="1"/>
  <c r="I25" i="2"/>
  <c r="I26" i="2"/>
  <c r="I27" i="2"/>
  <c r="I28" i="2"/>
  <c r="I29" i="2"/>
  <c r="I30" i="2"/>
  <c r="I31" i="2"/>
  <c r="H25" i="2"/>
  <c r="H26" i="2"/>
  <c r="H27" i="2"/>
  <c r="H28" i="2"/>
  <c r="H29" i="2"/>
  <c r="H30" i="2"/>
  <c r="I78" i="2"/>
  <c r="I79" i="2"/>
  <c r="I80" i="2"/>
  <c r="I81" i="2"/>
  <c r="I82" i="2"/>
  <c r="I83" i="2"/>
  <c r="I84" i="2"/>
  <c r="I85" i="2"/>
  <c r="H78" i="2"/>
  <c r="H79" i="2"/>
  <c r="H80" i="2"/>
  <c r="H81" i="2"/>
  <c r="H82" i="2"/>
  <c r="H83" i="2"/>
  <c r="H84" i="2"/>
  <c r="H85" i="2"/>
  <c r="W71" i="2"/>
  <c r="W72" i="2"/>
  <c r="W73" i="2"/>
  <c r="S45" i="2"/>
  <c r="R45" i="2"/>
  <c r="T68" i="2"/>
  <c r="V45" i="2"/>
  <c r="W45" i="2"/>
  <c r="T45" i="2"/>
  <c r="G91" i="2"/>
  <c r="F91" i="2"/>
  <c r="I68" i="2"/>
  <c r="I69" i="2"/>
  <c r="I70" i="2"/>
  <c r="I71" i="2"/>
  <c r="I72" i="2"/>
  <c r="I73" i="2"/>
  <c r="I74" i="2"/>
  <c r="I75" i="2"/>
  <c r="I76" i="2"/>
  <c r="I77" i="2"/>
  <c r="I86" i="2"/>
  <c r="I87" i="2"/>
  <c r="I88" i="2"/>
  <c r="I89" i="2"/>
  <c r="I90" i="2"/>
  <c r="I67" i="2"/>
  <c r="H68" i="2"/>
  <c r="H69" i="2"/>
  <c r="H70" i="2"/>
  <c r="H71" i="2"/>
  <c r="H72" i="2"/>
  <c r="H73" i="2"/>
  <c r="J73" i="2" s="1"/>
  <c r="H74" i="2"/>
  <c r="H75" i="2"/>
  <c r="H76" i="2"/>
  <c r="H77" i="2"/>
  <c r="H86" i="2"/>
  <c r="H87" i="2"/>
  <c r="H88" i="2"/>
  <c r="H89" i="2"/>
  <c r="H90" i="2"/>
  <c r="H67" i="2"/>
  <c r="I33" i="2"/>
  <c r="G45" i="2"/>
  <c r="F45" i="2"/>
  <c r="I44" i="2"/>
  <c r="H44" i="2"/>
  <c r="I20" i="2"/>
  <c r="I21" i="2"/>
  <c r="I22" i="2"/>
  <c r="I23" i="2"/>
  <c r="I24" i="2"/>
  <c r="I32" i="2"/>
  <c r="I34" i="2"/>
  <c r="I35" i="2"/>
  <c r="I36" i="2"/>
  <c r="I37" i="2"/>
  <c r="I38" i="2"/>
  <c r="I39" i="2"/>
  <c r="I40" i="2"/>
  <c r="I41" i="2"/>
  <c r="I42" i="2"/>
  <c r="I43" i="2"/>
  <c r="I19" i="2"/>
  <c r="I45" i="2" s="1"/>
  <c r="H20" i="2"/>
  <c r="H21" i="2"/>
  <c r="H22" i="2"/>
  <c r="H23" i="2"/>
  <c r="H24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19" i="2"/>
  <c r="H45" i="2" s="1"/>
  <c r="T67" i="2" s="1"/>
  <c r="J89" i="2" l="1"/>
  <c r="J84" i="2"/>
  <c r="J28" i="2"/>
  <c r="J83" i="2"/>
  <c r="J27" i="2"/>
  <c r="J29" i="2"/>
  <c r="J31" i="2"/>
  <c r="J26" i="2"/>
  <c r="J30" i="2"/>
  <c r="J25" i="2"/>
  <c r="J85" i="2"/>
  <c r="J82" i="2"/>
  <c r="J81" i="2"/>
  <c r="J80" i="2"/>
  <c r="J79" i="2"/>
  <c r="J78" i="2"/>
  <c r="J76" i="2"/>
  <c r="J90" i="2"/>
  <c r="J67" i="2"/>
  <c r="J91" i="2" s="1"/>
  <c r="J92" i="2" s="1"/>
  <c r="J72" i="2"/>
  <c r="J77" i="2"/>
  <c r="J70" i="2"/>
  <c r="J71" i="2"/>
  <c r="J86" i="2"/>
  <c r="J88" i="2"/>
  <c r="J69" i="2"/>
  <c r="J87" i="2"/>
  <c r="J68" i="2"/>
  <c r="H91" i="2"/>
  <c r="J75" i="2"/>
  <c r="J74" i="2"/>
  <c r="I91" i="2"/>
  <c r="W69" i="2"/>
  <c r="W74" i="2" s="1"/>
  <c r="J33" i="2"/>
  <c r="J43" i="2"/>
  <c r="J36" i="2"/>
  <c r="J37" i="2"/>
  <c r="J24" i="2"/>
  <c r="J42" i="2"/>
  <c r="J34" i="2"/>
  <c r="J41" i="2"/>
  <c r="J22" i="2"/>
  <c r="J44" i="2"/>
  <c r="J32" i="2"/>
  <c r="J39" i="2"/>
  <c r="J38" i="2"/>
  <c r="J20" i="2"/>
  <c r="J35" i="2"/>
  <c r="J23" i="2"/>
  <c r="J40" i="2"/>
  <c r="J21" i="2"/>
  <c r="J19" i="2"/>
  <c r="J45" i="2" s="1"/>
  <c r="J46" i="2" s="1"/>
</calcChain>
</file>

<file path=xl/sharedStrings.xml><?xml version="1.0" encoding="utf-8"?>
<sst xmlns="http://schemas.openxmlformats.org/spreadsheetml/2006/main" count="228" uniqueCount="116">
  <si>
    <t>Rango</t>
  </si>
  <si>
    <t>Repetible?</t>
  </si>
  <si>
    <t>REPETIBILIDAD</t>
  </si>
  <si>
    <t>PROMEDIO</t>
  </si>
  <si>
    <t>INFORMACIÓN DE LA MUESTRA</t>
  </si>
  <si>
    <t>REG</t>
  </si>
  <si>
    <t>Fecha</t>
  </si>
  <si>
    <t>Log R1</t>
  </si>
  <si>
    <t>Log R2</t>
  </si>
  <si>
    <t>% CV</t>
  </si>
  <si>
    <t>NOMBRE ANALISTA 2</t>
  </si>
  <si>
    <t>%CV</t>
  </si>
  <si>
    <t>Criterio P</t>
  </si>
  <si>
    <t>OBSERVACIONES</t>
  </si>
  <si>
    <t xml:space="preserve">INSTRUCTIVOS: </t>
  </si>
  <si>
    <t xml:space="preserve">ANALISTA: </t>
  </si>
  <si>
    <t>FECHA MEDICION</t>
  </si>
  <si>
    <t xml:space="preserve">INSTRUCTIVO: </t>
  </si>
  <si>
    <t xml:space="preserve">FECHA DE INICIO: </t>
  </si>
  <si>
    <r>
      <t>MÉTODO DE REFERENCIA:</t>
    </r>
    <r>
      <rPr>
        <sz val="10"/>
        <color theme="1"/>
        <rFont val="Arial"/>
        <family val="2"/>
      </rPr>
      <t xml:space="preserve"> </t>
    </r>
  </si>
  <si>
    <t>PRECISIÓN INTERMEDIA</t>
  </si>
  <si>
    <t>Precisión intermedia?</t>
  </si>
  <si>
    <t>REPETIBILIDAD, PRECISIÓN INTERMEDIA E INCERTIDUMBRE DE LA UNIDAD DE MICROBIOLOGÍA</t>
  </si>
  <si>
    <t xml:space="preserve"> </t>
  </si>
  <si>
    <t xml:space="preserve">PROCESO DE GESTIÓN DE APOYO A LA ACADEMIA </t>
  </si>
  <si>
    <r>
      <t>NOTA:</t>
    </r>
    <r>
      <rPr>
        <sz val="10"/>
        <color theme="1"/>
        <rFont val="Arial"/>
        <family val="2"/>
      </rPr>
      <t xml:space="preserve"> Para cumplir con un nivel del confianza del 95% tan solo 5 de cada 100 datos puede  salirse de los limites de control</t>
    </r>
  </si>
  <si>
    <r>
      <t xml:space="preserve">Código: </t>
    </r>
    <r>
      <rPr>
        <i/>
        <sz val="9"/>
        <color theme="1"/>
        <rFont val="Arial"/>
        <family val="2"/>
      </rPr>
      <t>FO-GAA-230</t>
    </r>
  </si>
  <si>
    <r>
      <t xml:space="preserve">NOTA: </t>
    </r>
    <r>
      <rPr>
        <sz val="10"/>
        <color theme="1"/>
        <rFont val="Arial"/>
        <family val="2"/>
      </rPr>
      <t xml:space="preserve">Para cumplir con un nivel del confianza del 95% tan solo 1 de cada 20 pruebas puede ser no repetible/ no cumple con la Precisión Intermedia </t>
    </r>
  </si>
  <si>
    <t>MATRIZ:</t>
  </si>
  <si>
    <t>Aproximación global para la Estimación de la Incertidumbre en métodos microbiológicos cuantitativos</t>
  </si>
  <si>
    <t>RESULTADO</t>
  </si>
  <si>
    <t xml:space="preserve">EFECTOS DEL OPERADOR </t>
  </si>
  <si>
    <t>FORMATO DE REPETIBILIDAD, PRECISION INTERMEDIA E INCERTIDUMBRE DE LA UNIDAD DE MICROBIOLOGIA</t>
  </si>
  <si>
    <r>
      <t>U</t>
    </r>
    <r>
      <rPr>
        <b/>
        <vertAlign val="subscript"/>
        <sz val="10"/>
        <rFont val="Arial"/>
        <family val="2"/>
      </rPr>
      <t>R</t>
    </r>
    <r>
      <rPr>
        <b/>
        <vertAlign val="superscript"/>
        <sz val="10"/>
        <rFont val="Arial"/>
        <family val="2"/>
      </rPr>
      <t>2</t>
    </r>
  </si>
  <si>
    <r>
      <t>U</t>
    </r>
    <r>
      <rPr>
        <b/>
        <vertAlign val="subscript"/>
        <sz val="10"/>
        <rFont val="Arial"/>
        <family val="2"/>
      </rPr>
      <t>d</t>
    </r>
    <r>
      <rPr>
        <b/>
        <vertAlign val="superscript"/>
        <sz val="10"/>
        <rFont val="Arial"/>
        <family val="2"/>
      </rPr>
      <t>2</t>
    </r>
  </si>
  <si>
    <r>
      <t>Uo</t>
    </r>
    <r>
      <rPr>
        <b/>
        <vertAlign val="superscript"/>
        <sz val="10"/>
        <rFont val="Arial"/>
        <family val="2"/>
      </rPr>
      <t>2</t>
    </r>
  </si>
  <si>
    <t>ID lote/ID Muestra</t>
  </si>
  <si>
    <t>DUPLICADOS</t>
  </si>
  <si>
    <t>D1 ANALIS. 1</t>
  </si>
  <si>
    <t>D2 ANALIS. 1</t>
  </si>
  <si>
    <t>Log D1</t>
  </si>
  <si>
    <t>Log D2</t>
  </si>
  <si>
    <r>
      <t xml:space="preserve">NOTA: </t>
    </r>
    <r>
      <rPr>
        <sz val="10"/>
        <color theme="1"/>
        <rFont val="Arial"/>
        <family val="2"/>
      </rPr>
      <t>Para cumplir con un nivel del confianza del 95% tan solo 1 de cada 20 pruebas puede ser no repetible/ no reproducible</t>
    </r>
  </si>
  <si>
    <t xml:space="preserve">ALCANCE: </t>
  </si>
  <si>
    <r>
      <t>MEDIO DE CULTIVO:</t>
    </r>
    <r>
      <rPr>
        <sz val="10"/>
        <color rgb="FF000000"/>
        <rFont val="Arial"/>
        <family val="2"/>
      </rPr>
      <t xml:space="preserve"> </t>
    </r>
  </si>
  <si>
    <t>VOLUMEN DE MUESTRA:</t>
  </si>
  <si>
    <t xml:space="preserve">MÉTODO DE RECUENTO: </t>
  </si>
  <si>
    <t xml:space="preserve">TEMPERATURA: </t>
  </si>
  <si>
    <t xml:space="preserve">TIEMPO DE INCUBACIÓN: </t>
  </si>
  <si>
    <r>
      <t>EQUIPOS:</t>
    </r>
    <r>
      <rPr>
        <sz val="10"/>
        <color rgb="FF000000"/>
        <rFont val="Arial"/>
        <family val="2"/>
      </rPr>
      <t xml:space="preserve"> </t>
    </r>
  </si>
  <si>
    <t>LOG D1</t>
  </si>
  <si>
    <t>LOG D2</t>
  </si>
  <si>
    <t xml:space="preserve">Resultados : # UFC </t>
  </si>
  <si>
    <t>NATURALEZA MUESTRA</t>
  </si>
  <si>
    <t>DILUCIÓN</t>
  </si>
  <si>
    <t>INCUBACIÓN</t>
  </si>
  <si>
    <t>PROBETA</t>
  </si>
  <si>
    <t>TEMPERATURA DE INCUBACIÓN</t>
  </si>
  <si>
    <t>MICROPIPETA</t>
  </si>
  <si>
    <t>RECUENTO</t>
  </si>
  <si>
    <t>Promedio</t>
  </si>
  <si>
    <t>Varianza</t>
  </si>
  <si>
    <t>Algoritmo:</t>
  </si>
  <si>
    <t>INCERTIDUMBRE DE REPETIBILIDAD</t>
  </si>
  <si>
    <t>INCERTIDUMBRE DEL RECUENTO</t>
  </si>
  <si>
    <t>C1 ANALIS. 1</t>
  </si>
  <si>
    <t>C2 ANALIS. 1</t>
  </si>
  <si>
    <t>C1+ C2</t>
  </si>
  <si>
    <t>C1 - C2</t>
  </si>
  <si>
    <r>
      <t>U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Rel.L</t>
    </r>
  </si>
  <si>
    <t xml:space="preserve">INCERTIDUMBRE </t>
  </si>
  <si>
    <t>Fuentes</t>
  </si>
  <si>
    <t>Urel</t>
  </si>
  <si>
    <t>Magnitud</t>
  </si>
  <si>
    <t>U Combinada</t>
  </si>
  <si>
    <t>Uexp</t>
  </si>
  <si>
    <t>Repetibilidad</t>
  </si>
  <si>
    <t>Recuento</t>
  </si>
  <si>
    <t>Probeta</t>
  </si>
  <si>
    <t>Incubadora</t>
  </si>
  <si>
    <t>NOMBRE ANALISTA 1</t>
  </si>
  <si>
    <t>Precisión Intermedia</t>
  </si>
  <si>
    <r>
      <t>U por componente</t>
    </r>
    <r>
      <rPr>
        <b/>
        <vertAlign val="superscript"/>
        <sz val="10"/>
        <rFont val="Arial"/>
        <family val="2"/>
      </rPr>
      <t>2</t>
    </r>
  </si>
  <si>
    <t>U por componente</t>
  </si>
  <si>
    <t>Valor U</t>
  </si>
  <si>
    <t>INCERTIDUMBRE  EXPANDIDA</t>
  </si>
  <si>
    <r>
      <t xml:space="preserve">Página: </t>
    </r>
    <r>
      <rPr>
        <i/>
        <sz val="9"/>
        <color theme="1"/>
        <rFont val="Arial"/>
        <family val="2"/>
      </rPr>
      <t>1 de 7</t>
    </r>
  </si>
  <si>
    <r>
      <t xml:space="preserve">Página: </t>
    </r>
    <r>
      <rPr>
        <i/>
        <sz val="9"/>
        <color theme="1"/>
        <rFont val="Arial"/>
        <family val="2"/>
      </rPr>
      <t>2 de 7</t>
    </r>
  </si>
  <si>
    <r>
      <t>Página: 3</t>
    </r>
    <r>
      <rPr>
        <i/>
        <sz val="9"/>
        <color theme="1"/>
        <rFont val="Arial"/>
        <family val="2"/>
      </rPr>
      <t xml:space="preserve"> de 7</t>
    </r>
  </si>
  <si>
    <r>
      <t>Página: 4</t>
    </r>
    <r>
      <rPr>
        <i/>
        <sz val="9"/>
        <color theme="1"/>
        <rFont val="Arial"/>
        <family val="2"/>
      </rPr>
      <t xml:space="preserve"> de 7</t>
    </r>
  </si>
  <si>
    <r>
      <t>Página: 5</t>
    </r>
    <r>
      <rPr>
        <i/>
        <sz val="9"/>
        <color theme="1"/>
        <rFont val="Arial"/>
        <family val="2"/>
      </rPr>
      <t xml:space="preserve"> de 7</t>
    </r>
  </si>
  <si>
    <r>
      <t>Página: 7</t>
    </r>
    <r>
      <rPr>
        <i/>
        <sz val="9"/>
        <color theme="1"/>
        <rFont val="Arial"/>
        <family val="2"/>
      </rPr>
      <t xml:space="preserve"> de 7</t>
    </r>
  </si>
  <si>
    <r>
      <t>Página: 6</t>
    </r>
    <r>
      <rPr>
        <i/>
        <sz val="9"/>
        <color theme="1"/>
        <rFont val="Arial"/>
        <family val="2"/>
      </rPr>
      <t xml:space="preserve"> de 7</t>
    </r>
  </si>
  <si>
    <r>
      <t xml:space="preserve">Versión: </t>
    </r>
    <r>
      <rPr>
        <i/>
        <sz val="9"/>
        <color theme="1"/>
        <rFont val="Arial"/>
        <family val="2"/>
      </rPr>
      <t>03</t>
    </r>
  </si>
  <si>
    <r>
      <t>Fecha de aprobación:</t>
    </r>
    <r>
      <rPr>
        <i/>
        <sz val="9"/>
        <color theme="1"/>
        <rFont val="Arial"/>
        <family val="2"/>
      </rPr>
      <t xml:space="preserve"> 26/01/2024</t>
    </r>
  </si>
  <si>
    <t>Sumatoria</t>
  </si>
  <si>
    <t>Micropipeta  1ml- 10ml</t>
  </si>
  <si>
    <t>Micropipeta 1uL- 1000uL</t>
  </si>
  <si>
    <t>MATERIALES:</t>
  </si>
  <si>
    <t>EQUIPOS:</t>
  </si>
  <si>
    <r>
      <t xml:space="preserve"> El resultado de análisis global Uo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se puede convertir a la escala relativa multiplicando por 5,302</t>
    </r>
  </si>
  <si>
    <t>Uorel</t>
  </si>
  <si>
    <r>
      <t>Uo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rel</t>
    </r>
  </si>
  <si>
    <t>Incertidumbre Incubadora</t>
  </si>
  <si>
    <t>Método</t>
  </si>
  <si>
    <t>CTT</t>
  </si>
  <si>
    <r>
      <rPr>
        <i/>
        <sz val="9"/>
        <color theme="1"/>
        <rFont val="Arial"/>
        <family val="2"/>
      </rPr>
      <t xml:space="preserve">E. coli </t>
    </r>
    <r>
      <rPr>
        <sz val="9"/>
        <color theme="1"/>
        <rFont val="Arial"/>
        <family val="2"/>
      </rPr>
      <t>y CT</t>
    </r>
  </si>
  <si>
    <t>Material</t>
  </si>
  <si>
    <t>U</t>
  </si>
  <si>
    <t>Incertidumbre Material volúmetrico</t>
  </si>
  <si>
    <t xml:space="preserve">Para incertidumbre de equipos y material volúmetrico, ver certificado de calibración vigente y certificado de material de refenrencia. </t>
  </si>
  <si>
    <t>Para el calculo de Urel, tener en cuenta el factor de cobertura K de material de referencia y equipos.</t>
  </si>
  <si>
    <t xml:space="preserve">Nota 1: </t>
  </si>
  <si>
    <t>Nota 2:</t>
  </si>
  <si>
    <t>k</t>
  </si>
  <si>
    <r>
      <t xml:space="preserve">Fecha de aprobación: </t>
    </r>
    <r>
      <rPr>
        <i/>
        <sz val="9"/>
        <color theme="1"/>
        <rFont val="Arial"/>
        <family val="2"/>
      </rPr>
      <t>26/01/2024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</si>
</sst>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E+00"/>
    <numFmt numFmtId="167" formatCode="_-* #,##0.00\ [$€]_-;\-* #,##0.00\ [$€]_-;_-* &quot;-&quot;??\ [$€]_-;_-@_-"/>
    <numFmt numFmtId="168" formatCode="0.00000000"/>
    <numFmt numFmtId="169" formatCode="0.000000000000"/>
    <numFmt numFmtId="170" formatCode="0.000000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3" tint="-0.49998474074526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sz val="10"/>
      <color rgb="FF00000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b/>
      <i/>
      <sz val="9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9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</cellStyleXfs>
  <cellXfs count="332">
    <xf numFmtId="0" fontId="0" fillId="0" borderId="0" xfId="0"/>
    <xf numFmtId="0" fontId="1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2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/>
    <xf numFmtId="0" fontId="2" fillId="0" borderId="0" xfId="0" applyFont="1" applyAlignment="1">
      <alignment shrinkToFit="1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shrinkToFit="1"/>
    </xf>
    <xf numFmtId="164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/>
    <xf numFmtId="165" fontId="2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/>
    </xf>
    <xf numFmtId="165" fontId="10" fillId="0" borderId="0" xfId="0" applyNumberFormat="1" applyFont="1"/>
    <xf numFmtId="0" fontId="8" fillId="0" borderId="0" xfId="0" applyFont="1" applyAlignment="1">
      <alignment vertical="center" wrapText="1"/>
    </xf>
    <xf numFmtId="0" fontId="17" fillId="0" borderId="0" xfId="0" applyFont="1"/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shrinkToFit="1"/>
    </xf>
    <xf numFmtId="0" fontId="2" fillId="0" borderId="10" xfId="0" applyFont="1" applyBorder="1"/>
    <xf numFmtId="165" fontId="2" fillId="0" borderId="10" xfId="0" applyNumberFormat="1" applyFont="1" applyBorder="1"/>
    <xf numFmtId="0" fontId="5" fillId="0" borderId="0" xfId="2"/>
    <xf numFmtId="0" fontId="5" fillId="5" borderId="0" xfId="2" applyFill="1"/>
    <xf numFmtId="0" fontId="20" fillId="5" borderId="0" xfId="2" applyFont="1" applyFill="1" applyAlignment="1">
      <alignment vertical="center" wrapText="1"/>
    </xf>
    <xf numFmtId="0" fontId="23" fillId="5" borderId="0" xfId="2" applyFont="1" applyFill="1"/>
    <xf numFmtId="0" fontId="5" fillId="5" borderId="0" xfId="2" applyFill="1" applyAlignment="1">
      <alignment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165" fontId="2" fillId="0" borderId="21" xfId="0" applyNumberFormat="1" applyFont="1" applyBorder="1"/>
    <xf numFmtId="165" fontId="2" fillId="0" borderId="21" xfId="0" applyNumberFormat="1" applyFont="1" applyBorder="1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1" fontId="1" fillId="4" borderId="21" xfId="0" applyNumberFormat="1" applyFont="1" applyFill="1" applyBorder="1" applyAlignment="1">
      <alignment horizontal="center" vertical="center" wrapText="1"/>
    </xf>
    <xf numFmtId="165" fontId="1" fillId="4" borderId="21" xfId="0" applyNumberFormat="1" applyFont="1" applyFill="1" applyBorder="1" applyAlignment="1">
      <alignment horizontal="center" vertical="center"/>
    </xf>
    <xf numFmtId="165" fontId="1" fillId="4" borderId="21" xfId="0" applyNumberFormat="1" applyFont="1" applyFill="1" applyBorder="1" applyAlignment="1">
      <alignment horizontal="center" vertical="center" wrapText="1"/>
    </xf>
    <xf numFmtId="166" fontId="2" fillId="0" borderId="21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2" fillId="0" borderId="30" xfId="0" applyNumberFormat="1" applyFont="1" applyBorder="1" applyAlignment="1">
      <alignment horizontal="center"/>
    </xf>
    <xf numFmtId="164" fontId="2" fillId="0" borderId="31" xfId="0" applyNumberFormat="1" applyFont="1" applyBorder="1"/>
    <xf numFmtId="0" fontId="2" fillId="0" borderId="28" xfId="0" applyFont="1" applyBorder="1"/>
    <xf numFmtId="0" fontId="1" fillId="0" borderId="0" xfId="0" applyFont="1" applyAlignment="1">
      <alignment horizontal="left" shrinkToFit="1"/>
    </xf>
    <xf numFmtId="164" fontId="2" fillId="0" borderId="0" xfId="0" applyNumberFormat="1" applyFont="1" applyAlignment="1">
      <alignment horizontal="right" shrinkToFit="1"/>
    </xf>
    <xf numFmtId="0" fontId="3" fillId="4" borderId="10" xfId="0" applyFont="1" applyFill="1" applyBorder="1" applyAlignment="1">
      <alignment horizontal="left" shrinkToFit="1"/>
    </xf>
    <xf numFmtId="165" fontId="2" fillId="0" borderId="27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0" borderId="24" xfId="0" applyNumberFormat="1" applyFont="1" applyBorder="1"/>
    <xf numFmtId="165" fontId="1" fillId="0" borderId="0" xfId="0" applyNumberFormat="1" applyFont="1"/>
    <xf numFmtId="165" fontId="1" fillId="0" borderId="27" xfId="0" applyNumberFormat="1" applyFont="1" applyBorder="1"/>
    <xf numFmtId="165" fontId="2" fillId="0" borderId="15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165" fontId="2" fillId="0" borderId="22" xfId="0" applyNumberFormat="1" applyFont="1" applyBorder="1" applyAlignment="1">
      <alignment horizontal="center"/>
    </xf>
    <xf numFmtId="165" fontId="2" fillId="0" borderId="22" xfId="0" applyNumberFormat="1" applyFont="1" applyBorder="1"/>
    <xf numFmtId="165" fontId="1" fillId="4" borderId="27" xfId="0" applyNumberFormat="1" applyFont="1" applyFill="1" applyBorder="1"/>
    <xf numFmtId="0" fontId="1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shrinkToFit="1"/>
    </xf>
    <xf numFmtId="1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/>
    <xf numFmtId="0" fontId="5" fillId="5" borderId="14" xfId="2" applyFill="1" applyBorder="1"/>
    <xf numFmtId="0" fontId="5" fillId="5" borderId="15" xfId="2" applyFill="1" applyBorder="1"/>
    <xf numFmtId="0" fontId="5" fillId="5" borderId="33" xfId="2" applyFill="1" applyBorder="1"/>
    <xf numFmtId="0" fontId="5" fillId="5" borderId="34" xfId="2" applyFill="1" applyBorder="1"/>
    <xf numFmtId="0" fontId="5" fillId="5" borderId="11" xfId="2" applyFill="1" applyBorder="1"/>
    <xf numFmtId="0" fontId="5" fillId="5" borderId="28" xfId="2" applyFill="1" applyBorder="1"/>
    <xf numFmtId="0" fontId="5" fillId="5" borderId="29" xfId="2" applyFill="1" applyBorder="1"/>
    <xf numFmtId="0" fontId="5" fillId="5" borderId="12" xfId="2" applyFill="1" applyBorder="1"/>
    <xf numFmtId="0" fontId="5" fillId="5" borderId="26" xfId="2" applyFill="1" applyBorder="1"/>
    <xf numFmtId="165" fontId="14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3" fillId="5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5" borderId="13" xfId="2" applyFont="1" applyFill="1" applyBorder="1" applyAlignment="1">
      <alignment horizontal="center" vertical="center" wrapText="1"/>
    </xf>
    <xf numFmtId="0" fontId="21" fillId="5" borderId="14" xfId="2" applyFont="1" applyFill="1" applyBorder="1" applyAlignment="1">
      <alignment vertical="center"/>
    </xf>
    <xf numFmtId="0" fontId="21" fillId="5" borderId="14" xfId="2" applyFont="1" applyFill="1" applyBorder="1"/>
    <xf numFmtId="0" fontId="5" fillId="5" borderId="23" xfId="2" applyFill="1" applyBorder="1"/>
    <xf numFmtId="0" fontId="5" fillId="5" borderId="33" xfId="2" applyFill="1" applyBorder="1" applyAlignment="1">
      <alignment horizontal="right"/>
    </xf>
    <xf numFmtId="0" fontId="3" fillId="5" borderId="0" xfId="2" applyFont="1" applyFill="1"/>
    <xf numFmtId="0" fontId="5" fillId="5" borderId="0" xfId="2" applyFill="1" applyAlignment="1">
      <alignment horizontal="right"/>
    </xf>
    <xf numFmtId="0" fontId="3" fillId="5" borderId="0" xfId="2" applyFont="1" applyFill="1" applyAlignment="1">
      <alignment vertical="center" wrapText="1"/>
    </xf>
    <xf numFmtId="0" fontId="23" fillId="5" borderId="0" xfId="2" applyFont="1" applyFill="1" applyAlignment="1">
      <alignment vertical="center"/>
    </xf>
    <xf numFmtId="0" fontId="3" fillId="5" borderId="0" xfId="2" applyFont="1" applyFill="1" applyAlignment="1">
      <alignment vertical="center"/>
    </xf>
    <xf numFmtId="0" fontId="5" fillId="5" borderId="0" xfId="2" applyFill="1" applyAlignment="1">
      <alignment horizontal="center"/>
    </xf>
    <xf numFmtId="0" fontId="25" fillId="0" borderId="28" xfId="2" applyFont="1" applyBorder="1"/>
    <xf numFmtId="0" fontId="5" fillId="5" borderId="28" xfId="2" applyFill="1" applyBorder="1" applyAlignment="1">
      <alignment horizontal="right"/>
    </xf>
    <xf numFmtId="0" fontId="5" fillId="5" borderId="11" xfId="2" applyFill="1" applyBorder="1" applyAlignment="1">
      <alignment vertical="center"/>
    </xf>
    <xf numFmtId="0" fontId="5" fillId="5" borderId="0" xfId="2" applyFill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11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5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shrinkToFit="1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right" shrinkToFit="1"/>
    </xf>
    <xf numFmtId="14" fontId="2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shrinkToFit="1"/>
    </xf>
    <xf numFmtId="2" fontId="2" fillId="0" borderId="1" xfId="0" applyNumberFormat="1" applyFont="1" applyBorder="1" applyAlignment="1">
      <alignment horizontal="center" shrinkToFit="1"/>
    </xf>
    <xf numFmtId="2" fontId="2" fillId="0" borderId="1" xfId="0" applyNumberFormat="1" applyFon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/>
    </xf>
    <xf numFmtId="11" fontId="1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1" fontId="6" fillId="3" borderId="1" xfId="0" applyNumberFormat="1" applyFont="1" applyFill="1" applyBorder="1" applyAlignment="1">
      <alignment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shrinkToFit="1"/>
    </xf>
    <xf numFmtId="0" fontId="1" fillId="0" borderId="15" xfId="0" applyFont="1" applyBorder="1" applyAlignment="1">
      <alignment vertical="center"/>
    </xf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164" fontId="2" fillId="0" borderId="37" xfId="0" applyNumberFormat="1" applyFont="1" applyBorder="1"/>
    <xf numFmtId="0" fontId="1" fillId="0" borderId="16" xfId="0" applyFont="1" applyBorder="1" applyAlignment="1">
      <alignment horizontal="left" shrinkToFit="1"/>
    </xf>
    <xf numFmtId="0" fontId="2" fillId="0" borderId="16" xfId="0" applyFont="1" applyBorder="1"/>
    <xf numFmtId="0" fontId="1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165" fontId="2" fillId="0" borderId="1" xfId="0" applyNumberFormat="1" applyFont="1" applyBorder="1"/>
    <xf numFmtId="169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center"/>
    </xf>
    <xf numFmtId="0" fontId="10" fillId="0" borderId="3" xfId="0" applyFont="1" applyBorder="1"/>
    <xf numFmtId="170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9" fillId="0" borderId="0" xfId="0" applyFont="1"/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5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/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20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5" fontId="12" fillId="2" borderId="2" xfId="0" applyNumberFormat="1" applyFont="1" applyFill="1" applyBorder="1" applyAlignment="1">
      <alignment horizontal="left" vertical="center"/>
    </xf>
    <xf numFmtId="165" fontId="12" fillId="2" borderId="3" xfId="0" applyNumberFormat="1" applyFont="1" applyFill="1" applyBorder="1" applyAlignment="1">
      <alignment horizontal="lef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" fontId="1" fillId="0" borderId="25" xfId="0" applyNumberFormat="1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5" borderId="0" xfId="2" applyFont="1" applyFill="1" applyAlignment="1">
      <alignment horizontal="center" vertical="center" wrapText="1"/>
    </xf>
    <xf numFmtId="0" fontId="3" fillId="5" borderId="0" xfId="2" applyFont="1" applyFill="1" applyAlignment="1">
      <alignment horizontal="center" vertical="center"/>
    </xf>
    <xf numFmtId="0" fontId="28" fillId="5" borderId="0" xfId="2" applyFont="1" applyFill="1" applyAlignment="1">
      <alignment horizontal="center"/>
    </xf>
    <xf numFmtId="0" fontId="5" fillId="5" borderId="0" xfId="2" applyFill="1" applyAlignment="1">
      <alignment horizontal="left" wrapText="1"/>
    </xf>
    <xf numFmtId="0" fontId="5" fillId="5" borderId="11" xfId="2" applyFill="1" applyBorder="1" applyAlignment="1">
      <alignment horizontal="left" wrapText="1"/>
    </xf>
    <xf numFmtId="0" fontId="5" fillId="5" borderId="0" xfId="2" applyFill="1" applyAlignment="1">
      <alignment horizontal="center" vertical="center" wrapText="1"/>
    </xf>
    <xf numFmtId="0" fontId="5" fillId="5" borderId="0" xfId="2" applyFill="1" applyAlignment="1">
      <alignment horizontal="center"/>
    </xf>
    <xf numFmtId="0" fontId="5" fillId="5" borderId="28" xfId="2" applyFill="1" applyBorder="1" applyAlignment="1">
      <alignment horizontal="center" wrapText="1"/>
    </xf>
    <xf numFmtId="0" fontId="5" fillId="5" borderId="0" xfId="2" applyFill="1" applyAlignment="1">
      <alignment horizontal="center" wrapText="1"/>
    </xf>
    <xf numFmtId="0" fontId="25" fillId="0" borderId="0" xfId="2" applyFont="1" applyAlignment="1">
      <alignment horizontal="center" wrapText="1"/>
    </xf>
    <xf numFmtId="0" fontId="5" fillId="5" borderId="28" xfId="2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3" fillId="5" borderId="0" xfId="2" applyFont="1" applyFill="1" applyAlignment="1">
      <alignment horizontal="center"/>
    </xf>
    <xf numFmtId="0" fontId="20" fillId="3" borderId="5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0" fillId="3" borderId="19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0" xfId="2" applyFont="1" applyFill="1" applyAlignment="1">
      <alignment horizontal="center" vertical="center" wrapText="1"/>
    </xf>
    <xf numFmtId="0" fontId="20" fillId="3" borderId="18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25" fillId="0" borderId="0" xfId="2" applyFont="1" applyAlignment="1">
      <alignment horizontal="center" vertical="center" wrapText="1"/>
    </xf>
    <xf numFmtId="0" fontId="23" fillId="5" borderId="0" xfId="2" applyFont="1" applyFill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1" fontId="6" fillId="3" borderId="1" xfId="0" applyNumberFormat="1" applyFont="1" applyFill="1" applyBorder="1" applyAlignment="1">
      <alignment horizontal="center" vertical="center" wrapText="1"/>
    </xf>
    <xf numFmtId="11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shrinkToFi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165" fontId="1" fillId="3" borderId="7" xfId="0" applyNumberFormat="1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1" fontId="1" fillId="4" borderId="2" xfId="0" applyNumberFormat="1" applyFont="1" applyFill="1" applyBorder="1" applyAlignment="1">
      <alignment horizontal="center" vertical="center"/>
    </xf>
    <xf numFmtId="11" fontId="1" fillId="4" borderId="4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19">
    <cellStyle name="Euro" xfId="3" xr:uid="{00000000-0005-0000-0000-000000000000}"/>
    <cellStyle name="Normal" xfId="0" builtinId="0"/>
    <cellStyle name="Normal 10" xfId="4" xr:uid="{00000000-0005-0000-0000-000002000000}"/>
    <cellStyle name="Normal 10 10 2" xfId="5" xr:uid="{00000000-0005-0000-0000-000003000000}"/>
    <cellStyle name="Normal 10 2 2 2 2 2 3 2 2 2" xfId="6" xr:uid="{00000000-0005-0000-0000-000004000000}"/>
    <cellStyle name="Normal 10 2 2 2 2 3 3" xfId="7" xr:uid="{00000000-0005-0000-0000-000005000000}"/>
    <cellStyle name="Normal 10 2 2 3" xfId="8" xr:uid="{00000000-0005-0000-0000-000006000000}"/>
    <cellStyle name="Normal 10 5" xfId="9" xr:uid="{00000000-0005-0000-0000-000007000000}"/>
    <cellStyle name="Normal 12" xfId="10" xr:uid="{00000000-0005-0000-0000-000008000000}"/>
    <cellStyle name="Normal 12 2 2" xfId="11" xr:uid="{00000000-0005-0000-0000-000009000000}"/>
    <cellStyle name="Normal 2" xfId="1" xr:uid="{00000000-0005-0000-0000-00000A000000}"/>
    <cellStyle name="Normal 2 2" xfId="2" xr:uid="{00000000-0005-0000-0000-00000B000000}"/>
    <cellStyle name="Normal 2 2 5" xfId="12" xr:uid="{00000000-0005-0000-0000-00000C000000}"/>
    <cellStyle name="Normal 2 3 2 2 3" xfId="13" xr:uid="{00000000-0005-0000-0000-00000D000000}"/>
    <cellStyle name="Normal 20 2 2" xfId="14" xr:uid="{00000000-0005-0000-0000-00000E000000}"/>
    <cellStyle name="Normal 20 3" xfId="15" xr:uid="{00000000-0005-0000-0000-00000F000000}"/>
    <cellStyle name="Normal 26" xfId="16" xr:uid="{00000000-0005-0000-0000-000010000000}"/>
    <cellStyle name="Normal 4 2" xfId="17" xr:uid="{00000000-0005-0000-0000-000011000000}"/>
    <cellStyle name="Normal 5 2 4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100" b="1">
                <a:solidFill>
                  <a:sysClr val="windowText" lastClr="000000"/>
                </a:solidFill>
              </a:rPr>
              <a:t>GRÁFICO</a:t>
            </a:r>
            <a:r>
              <a:rPr lang="es-CO" sz="1100" b="1" baseline="0">
                <a:solidFill>
                  <a:sysClr val="windowText" lastClr="000000"/>
                </a:solidFill>
              </a:rPr>
              <a:t> POR COMPONENTE</a:t>
            </a:r>
            <a:endParaRPr lang="es-CO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Incertidumbre!$U$66</c:f>
              <c:strCache>
                <c:ptCount val="1"/>
                <c:pt idx="0">
                  <c:v>U por componente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Incertidumbre!$P$67:$P$73</c:f>
              <c:strCache>
                <c:ptCount val="7"/>
                <c:pt idx="0">
                  <c:v>Repetibilidad</c:v>
                </c:pt>
                <c:pt idx="1">
                  <c:v>Recuento</c:v>
                </c:pt>
                <c:pt idx="2">
                  <c:v>Precisión Intermedia</c:v>
                </c:pt>
                <c:pt idx="3">
                  <c:v>Micropipeta  1ml- 10ml</c:v>
                </c:pt>
                <c:pt idx="4">
                  <c:v>Micropipeta 1uL- 1000uL</c:v>
                </c:pt>
                <c:pt idx="5">
                  <c:v>Probeta</c:v>
                </c:pt>
                <c:pt idx="6">
                  <c:v>Incubadora</c:v>
                </c:pt>
              </c:strCache>
            </c:strRef>
          </c:cat>
          <c:val>
            <c:numRef>
              <c:f>Incertidumbre!$U$67:$U$73</c:f>
              <c:numCache>
                <c:formatCode>0.00000000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7-4872-BE8E-0C3FBCD7F4F8}"/>
            </c:ext>
          </c:extLst>
        </c:ser>
        <c:ser>
          <c:idx val="1"/>
          <c:order val="1"/>
          <c:tx>
            <c:strRef>
              <c:f>Incertidumbre!$V$66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Incertidumbre!$P$67:$P$73</c:f>
              <c:strCache>
                <c:ptCount val="7"/>
                <c:pt idx="0">
                  <c:v>Repetibilidad</c:v>
                </c:pt>
                <c:pt idx="1">
                  <c:v>Recuento</c:v>
                </c:pt>
                <c:pt idx="2">
                  <c:v>Precisión Intermedia</c:v>
                </c:pt>
                <c:pt idx="3">
                  <c:v>Micropipeta  1ml- 10ml</c:v>
                </c:pt>
                <c:pt idx="4">
                  <c:v>Micropipeta 1uL- 1000uL</c:v>
                </c:pt>
                <c:pt idx="5">
                  <c:v>Probeta</c:v>
                </c:pt>
                <c:pt idx="6">
                  <c:v>Incubadora</c:v>
                </c:pt>
              </c:strCache>
            </c:strRef>
          </c:cat>
          <c:val>
            <c:numRef>
              <c:f>Incertidumbre!$V$67:$V$73</c:f>
              <c:numCache>
                <c:formatCode>0.00000000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C57-4872-BE8E-0C3FBCD7F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5843488"/>
        <c:axId val="265831488"/>
      </c:barChart>
      <c:catAx>
        <c:axId val="26584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5831488"/>
        <c:crosses val="autoZero"/>
        <c:auto val="1"/>
        <c:lblAlgn val="ctr"/>
        <c:lblOffset val="100"/>
        <c:noMultiLvlLbl val="0"/>
      </c:catAx>
      <c:valAx>
        <c:axId val="26583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584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72119</xdr:colOff>
      <xdr:row>0</xdr:row>
      <xdr:rowOff>88817</xdr:rowOff>
    </xdr:from>
    <xdr:to>
      <xdr:col>1</xdr:col>
      <xdr:colOff>819150</xdr:colOff>
      <xdr:row>2</xdr:row>
      <xdr:rowOff>162667</xdr:rowOff>
    </xdr:to>
    <xdr:sp macro="" textlink="">
      <xdr:nvSpPr>
        <xdr:cNvPr id="6" name="5 Forma lib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 bwMode="auto">
        <a:xfrm>
          <a:off x="72119" y="88817"/>
          <a:ext cx="1842406" cy="531050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>
    <xdr:from>
      <xdr:col>12</xdr:col>
      <xdr:colOff>72119</xdr:colOff>
      <xdr:row>0</xdr:row>
      <xdr:rowOff>88817</xdr:rowOff>
    </xdr:from>
    <xdr:to>
      <xdr:col>14</xdr:col>
      <xdr:colOff>698500</xdr:colOff>
      <xdr:row>2</xdr:row>
      <xdr:rowOff>162667</xdr:rowOff>
    </xdr:to>
    <xdr:sp macro="" textlink="">
      <xdr:nvSpPr>
        <xdr:cNvPr id="4" name="5 Forma lib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 bwMode="auto">
        <a:xfrm>
          <a:off x="10697786" y="88817"/>
          <a:ext cx="2192714" cy="539517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16</xdr:row>
      <xdr:rowOff>76200</xdr:rowOff>
    </xdr:from>
    <xdr:to>
      <xdr:col>13</xdr:col>
      <xdr:colOff>581025</xdr:colOff>
      <xdr:row>16</xdr:row>
      <xdr:rowOff>76202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00BBC4F0-CAF5-4322-A368-832B22CE7668}"/>
            </a:ext>
          </a:extLst>
        </xdr:cNvPr>
        <xdr:cNvCxnSpPr/>
      </xdr:nvCxnSpPr>
      <xdr:spPr>
        <a:xfrm flipV="1">
          <a:off x="1581150" y="4838700"/>
          <a:ext cx="7172325" cy="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110067</xdr:colOff>
      <xdr:row>9</xdr:row>
      <xdr:rowOff>227541</xdr:rowOff>
    </xdr:from>
    <xdr:to>
      <xdr:col>4</xdr:col>
      <xdr:colOff>300567</xdr:colOff>
      <xdr:row>16</xdr:row>
      <xdr:rowOff>56091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5EEC7AB-4951-49B3-AACA-4905EE7F66AB}"/>
            </a:ext>
          </a:extLst>
        </xdr:cNvPr>
        <xdr:cNvCxnSpPr/>
      </xdr:nvCxnSpPr>
      <xdr:spPr>
        <a:xfrm>
          <a:off x="1662642" y="2713566"/>
          <a:ext cx="1409700" cy="21050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369358</xdr:colOff>
      <xdr:row>9</xdr:row>
      <xdr:rowOff>285749</xdr:rowOff>
    </xdr:from>
    <xdr:to>
      <xdr:col>8</xdr:col>
      <xdr:colOff>516466</xdr:colOff>
      <xdr:row>16</xdr:row>
      <xdr:rowOff>64558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BC98477-0F75-4DEA-8080-BAD2F8CA7AF6}"/>
            </a:ext>
          </a:extLst>
        </xdr:cNvPr>
        <xdr:cNvCxnSpPr/>
      </xdr:nvCxnSpPr>
      <xdr:spPr>
        <a:xfrm>
          <a:off x="4360333" y="2771774"/>
          <a:ext cx="1366308" cy="205528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430722</xdr:colOff>
      <xdr:row>9</xdr:row>
      <xdr:rowOff>300692</xdr:rowOff>
    </xdr:from>
    <xdr:to>
      <xdr:col>11</xdr:col>
      <xdr:colOff>576655</xdr:colOff>
      <xdr:row>16</xdr:row>
      <xdr:rowOff>83858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5622343-670C-44FF-8ECA-5953F92FFF4C}"/>
            </a:ext>
          </a:extLst>
        </xdr:cNvPr>
        <xdr:cNvCxnSpPr/>
      </xdr:nvCxnSpPr>
      <xdr:spPr>
        <a:xfrm>
          <a:off x="6240972" y="2786717"/>
          <a:ext cx="1117483" cy="205964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</xdr:row>
      <xdr:rowOff>66675</xdr:rowOff>
    </xdr:from>
    <xdr:to>
      <xdr:col>4</xdr:col>
      <xdr:colOff>590550</xdr:colOff>
      <xdr:row>25</xdr:row>
      <xdr:rowOff>152400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A62CC06-6F9D-4545-9C0B-8E3CAF582303}"/>
            </a:ext>
          </a:extLst>
        </xdr:cNvPr>
        <xdr:cNvCxnSpPr/>
      </xdr:nvCxnSpPr>
      <xdr:spPr>
        <a:xfrm flipH="1">
          <a:off x="1885950" y="4829175"/>
          <a:ext cx="1476375" cy="23050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317500</xdr:colOff>
      <xdr:row>16</xdr:row>
      <xdr:rowOff>78317</xdr:rowOff>
    </xdr:from>
    <xdr:to>
      <xdr:col>7</xdr:col>
      <xdr:colOff>478367</xdr:colOff>
      <xdr:row>26</xdr:row>
      <xdr:rowOff>21167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D625470-ADF8-4564-8318-CDF44F60241B}"/>
            </a:ext>
          </a:extLst>
        </xdr:cNvPr>
        <xdr:cNvCxnSpPr/>
      </xdr:nvCxnSpPr>
      <xdr:spPr>
        <a:xfrm flipH="1">
          <a:off x="3698875" y="4840817"/>
          <a:ext cx="1380067" cy="235267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550334</xdr:colOff>
      <xdr:row>16</xdr:row>
      <xdr:rowOff>88900</xdr:rowOff>
    </xdr:from>
    <xdr:to>
      <xdr:col>11</xdr:col>
      <xdr:colOff>739775</xdr:colOff>
      <xdr:row>26</xdr:row>
      <xdr:rowOff>31749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5144190-D3CF-4EA8-9CAC-B7BC9F42DEED}"/>
            </a:ext>
          </a:extLst>
        </xdr:cNvPr>
        <xdr:cNvCxnSpPr/>
      </xdr:nvCxnSpPr>
      <xdr:spPr>
        <a:xfrm flipH="1">
          <a:off x="6236759" y="4851400"/>
          <a:ext cx="1284816" cy="235267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105833</xdr:colOff>
      <xdr:row>0</xdr:row>
      <xdr:rowOff>179917</xdr:rowOff>
    </xdr:from>
    <xdr:to>
      <xdr:col>2</xdr:col>
      <xdr:colOff>508000</xdr:colOff>
      <xdr:row>2</xdr:row>
      <xdr:rowOff>158749</xdr:rowOff>
    </xdr:to>
    <xdr:sp macro="" textlink="">
      <xdr:nvSpPr>
        <xdr:cNvPr id="9" name="2 Forma libre">
          <a:extLst>
            <a:ext uri="{FF2B5EF4-FFF2-40B4-BE49-F238E27FC236}">
              <a16:creationId xmlns:a16="http://schemas.microsoft.com/office/drawing/2014/main" id="{F22075BF-B398-4C07-A4C1-03DD8503E0E4}"/>
            </a:ext>
          </a:extLst>
        </xdr:cNvPr>
        <xdr:cNvSpPr>
          <a:spLocks noChangeAspect="1"/>
        </xdr:cNvSpPr>
      </xdr:nvSpPr>
      <xdr:spPr bwMode="auto">
        <a:xfrm>
          <a:off x="105833" y="179917"/>
          <a:ext cx="1954742" cy="483657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>
    <xdr:from>
      <xdr:col>6</xdr:col>
      <xdr:colOff>127000</xdr:colOff>
      <xdr:row>11</xdr:row>
      <xdr:rowOff>158750</xdr:rowOff>
    </xdr:from>
    <xdr:to>
      <xdr:col>7</xdr:col>
      <xdr:colOff>74083</xdr:colOff>
      <xdr:row>11</xdr:row>
      <xdr:rowOff>158750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A8C6196-AC68-4607-AE28-C09F508DC33B}"/>
            </a:ext>
          </a:extLst>
        </xdr:cNvPr>
        <xdr:cNvCxnSpPr/>
      </xdr:nvCxnSpPr>
      <xdr:spPr>
        <a:xfrm>
          <a:off x="4117975" y="3254375"/>
          <a:ext cx="55668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13</xdr:row>
      <xdr:rowOff>131233</xdr:rowOff>
    </xdr:from>
    <xdr:to>
      <xdr:col>7</xdr:col>
      <xdr:colOff>480483</xdr:colOff>
      <xdr:row>13</xdr:row>
      <xdr:rowOff>137583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C32BD6B-58CA-40F5-BB33-0AA28E9D60EA}"/>
            </a:ext>
          </a:extLst>
        </xdr:cNvPr>
        <xdr:cNvCxnSpPr/>
      </xdr:nvCxnSpPr>
      <xdr:spPr>
        <a:xfrm flipV="1">
          <a:off x="4276725" y="3865033"/>
          <a:ext cx="804333" cy="63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74084</xdr:colOff>
      <xdr:row>12</xdr:row>
      <xdr:rowOff>21165</xdr:rowOff>
    </xdr:from>
    <xdr:to>
      <xdr:col>10</xdr:col>
      <xdr:colOff>370417</xdr:colOff>
      <xdr:row>12</xdr:row>
      <xdr:rowOff>21165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AC4CA26-3DEA-4FE1-B036-0BD6A15D7250}"/>
            </a:ext>
          </a:extLst>
        </xdr:cNvPr>
        <xdr:cNvCxnSpPr/>
      </xdr:nvCxnSpPr>
      <xdr:spPr>
        <a:xfrm>
          <a:off x="6312959" y="3450165"/>
          <a:ext cx="29633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84666</xdr:colOff>
      <xdr:row>0</xdr:row>
      <xdr:rowOff>116417</xdr:rowOff>
    </xdr:from>
    <xdr:to>
      <xdr:col>16</xdr:col>
      <xdr:colOff>561975</xdr:colOff>
      <xdr:row>2</xdr:row>
      <xdr:rowOff>190500</xdr:rowOff>
    </xdr:to>
    <xdr:sp macro="" textlink="">
      <xdr:nvSpPr>
        <xdr:cNvPr id="4" name="2 Forma lib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 bwMode="auto">
        <a:xfrm>
          <a:off x="9905999" y="116417"/>
          <a:ext cx="1789643" cy="539750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>
    <xdr:from>
      <xdr:col>1</xdr:col>
      <xdr:colOff>158749</xdr:colOff>
      <xdr:row>0</xdr:row>
      <xdr:rowOff>84139</xdr:rowOff>
    </xdr:from>
    <xdr:to>
      <xdr:col>3</xdr:col>
      <xdr:colOff>634999</xdr:colOff>
      <xdr:row>2</xdr:row>
      <xdr:rowOff>155980</xdr:rowOff>
    </xdr:to>
    <xdr:sp macro="" textlink="">
      <xdr:nvSpPr>
        <xdr:cNvPr id="6" name="2 Forma libr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 bwMode="auto">
        <a:xfrm>
          <a:off x="158749" y="84139"/>
          <a:ext cx="1820333" cy="537508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 editAs="oneCell">
    <xdr:from>
      <xdr:col>15</xdr:col>
      <xdr:colOff>122361</xdr:colOff>
      <xdr:row>6</xdr:row>
      <xdr:rowOff>53161</xdr:rowOff>
    </xdr:from>
    <xdr:to>
      <xdr:col>16</xdr:col>
      <xdr:colOff>318558</xdr:colOff>
      <xdr:row>9</xdr:row>
      <xdr:rowOff>80583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D79340-51A3-E053-1A13-99DB5A871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733336" y="1215211"/>
          <a:ext cx="1815447" cy="589397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6</xdr:row>
      <xdr:rowOff>81492</xdr:rowOff>
    </xdr:from>
    <xdr:to>
      <xdr:col>20</xdr:col>
      <xdr:colOff>495298</xdr:colOff>
      <xdr:row>9</xdr:row>
      <xdr:rowOff>166158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7D9371-D6F5-E20B-200D-D12FA92731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2" r="6842" b="13667"/>
        <a:stretch/>
      </xdr:blipFill>
      <xdr:spPr bwMode="auto">
        <a:xfrm>
          <a:off x="14716125" y="1243542"/>
          <a:ext cx="1704974" cy="64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178858</xdr:colOff>
      <xdr:row>6</xdr:row>
      <xdr:rowOff>80432</xdr:rowOff>
    </xdr:from>
    <xdr:to>
      <xdr:col>24</xdr:col>
      <xdr:colOff>573616</xdr:colOff>
      <xdr:row>9</xdr:row>
      <xdr:rowOff>171308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805C1D-D955-80C8-8FF8-A7FBC5EE5E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6" r="6593"/>
        <a:stretch/>
      </xdr:blipFill>
      <xdr:spPr bwMode="auto">
        <a:xfrm>
          <a:off x="17247658" y="1242482"/>
          <a:ext cx="2071159" cy="652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194657</xdr:colOff>
      <xdr:row>59</xdr:row>
      <xdr:rowOff>24192</xdr:rowOff>
    </xdr:from>
    <xdr:to>
      <xdr:col>8</xdr:col>
      <xdr:colOff>554489</xdr:colOff>
      <xdr:row>62</xdr:row>
      <xdr:rowOff>154787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638E1B4-B53F-4661-A236-3FB4D753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121" y="10066263"/>
          <a:ext cx="1774975" cy="688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84666</xdr:colOff>
      <xdr:row>52</xdr:row>
      <xdr:rowOff>116417</xdr:rowOff>
    </xdr:from>
    <xdr:to>
      <xdr:col>16</xdr:col>
      <xdr:colOff>561975</xdr:colOff>
      <xdr:row>54</xdr:row>
      <xdr:rowOff>190500</xdr:rowOff>
    </xdr:to>
    <xdr:sp macro="" textlink="">
      <xdr:nvSpPr>
        <xdr:cNvPr id="14" name="2 Forma libre">
          <a:extLst>
            <a:ext uri="{FF2B5EF4-FFF2-40B4-BE49-F238E27FC236}">
              <a16:creationId xmlns:a16="http://schemas.microsoft.com/office/drawing/2014/main" id="{9ABD4603-7C46-43E6-A4C3-00E8470A325B}"/>
            </a:ext>
          </a:extLst>
        </xdr:cNvPr>
        <xdr:cNvSpPr>
          <a:spLocks noChangeAspect="1"/>
        </xdr:cNvSpPr>
      </xdr:nvSpPr>
      <xdr:spPr bwMode="auto">
        <a:xfrm>
          <a:off x="10297583" y="116417"/>
          <a:ext cx="1937809" cy="539750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>
    <xdr:from>
      <xdr:col>1</xdr:col>
      <xdr:colOff>158749</xdr:colOff>
      <xdr:row>52</xdr:row>
      <xdr:rowOff>84139</xdr:rowOff>
    </xdr:from>
    <xdr:to>
      <xdr:col>3</xdr:col>
      <xdr:colOff>634999</xdr:colOff>
      <xdr:row>54</xdr:row>
      <xdr:rowOff>155980</xdr:rowOff>
    </xdr:to>
    <xdr:sp macro="" textlink="">
      <xdr:nvSpPr>
        <xdr:cNvPr id="15" name="2 Forma libre">
          <a:extLst>
            <a:ext uri="{FF2B5EF4-FFF2-40B4-BE49-F238E27FC236}">
              <a16:creationId xmlns:a16="http://schemas.microsoft.com/office/drawing/2014/main" id="{22EFE4A4-CC09-481D-8088-F7BB3ED1D75F}"/>
            </a:ext>
          </a:extLst>
        </xdr:cNvPr>
        <xdr:cNvSpPr>
          <a:spLocks noChangeAspect="1"/>
        </xdr:cNvSpPr>
      </xdr:nvSpPr>
      <xdr:spPr bwMode="auto">
        <a:xfrm>
          <a:off x="158749" y="84139"/>
          <a:ext cx="1820333" cy="537508"/>
        </a:xfrm>
        <a:custGeom>
          <a:avLst/>
          <a:gdLst>
            <a:gd name="T0" fmla="*/ 181564 w 2406"/>
            <a:gd name="T1" fmla="*/ 260819 h 749"/>
            <a:gd name="T2" fmla="*/ 171562 w 2406"/>
            <a:gd name="T3" fmla="*/ 270821 h 749"/>
            <a:gd name="T4" fmla="*/ 195412 w 2406"/>
            <a:gd name="T5" fmla="*/ 149259 h 749"/>
            <a:gd name="T6" fmla="*/ 250804 w 2406"/>
            <a:gd name="T7" fmla="*/ 131563 h 749"/>
            <a:gd name="T8" fmla="*/ 403133 w 2406"/>
            <a:gd name="T9" fmla="*/ 147720 h 749"/>
            <a:gd name="T10" fmla="*/ 352356 w 2406"/>
            <a:gd name="T11" fmla="*/ 221580 h 749"/>
            <a:gd name="T12" fmla="*/ 375436 w 2406"/>
            <a:gd name="T13" fmla="*/ 230044 h 749"/>
            <a:gd name="T14" fmla="*/ 494684 w 2406"/>
            <a:gd name="T15" fmla="*/ 250817 h 749"/>
            <a:gd name="T16" fmla="*/ 537767 w 2406"/>
            <a:gd name="T17" fmla="*/ 281592 h 749"/>
            <a:gd name="T18" fmla="*/ 597775 w 2406"/>
            <a:gd name="T19" fmla="*/ 336218 h 749"/>
            <a:gd name="T20" fmla="*/ 296195 w 2406"/>
            <a:gd name="T21" fmla="*/ 473167 h 749"/>
            <a:gd name="T22" fmla="*/ 340047 w 2406"/>
            <a:gd name="T23" fmla="*/ 352374 h 749"/>
            <a:gd name="T24" fmla="*/ 261575 w 2406"/>
            <a:gd name="T25" fmla="*/ 564722 h 749"/>
            <a:gd name="T26" fmla="*/ 74626 w 2406"/>
            <a:gd name="T27" fmla="*/ 219272 h 749"/>
            <a:gd name="T28" fmla="*/ 478528 w 2406"/>
            <a:gd name="T29" fmla="*/ 142335 h 749"/>
            <a:gd name="T30" fmla="*/ 94628 w 2406"/>
            <a:gd name="T31" fmla="*/ 604730 h 749"/>
            <a:gd name="T32" fmla="*/ 200797 w 2406"/>
            <a:gd name="T33" fmla="*/ 380841 h 749"/>
            <a:gd name="T34" fmla="*/ 339278 w 2406"/>
            <a:gd name="T35" fmla="*/ 435467 h 749"/>
            <a:gd name="T36" fmla="*/ 336200 w 2406"/>
            <a:gd name="T37" fmla="*/ 630889 h 749"/>
            <a:gd name="T38" fmla="*/ 688557 w 2406"/>
            <a:gd name="T39" fmla="*/ 311597 h 749"/>
            <a:gd name="T40" fmla="*/ 727024 w 2406"/>
            <a:gd name="T41" fmla="*/ 329293 h 749"/>
            <a:gd name="T42" fmla="*/ 702405 w 2406"/>
            <a:gd name="T43" fmla="*/ 559337 h 749"/>
            <a:gd name="T44" fmla="*/ 721638 w 2406"/>
            <a:gd name="T45" fmla="*/ 591651 h 749"/>
            <a:gd name="T46" fmla="*/ 837039 w 2406"/>
            <a:gd name="T47" fmla="*/ 597806 h 749"/>
            <a:gd name="T48" fmla="*/ 806265 w 2406"/>
            <a:gd name="T49" fmla="*/ 339295 h 749"/>
            <a:gd name="T50" fmla="*/ 943207 w 2406"/>
            <a:gd name="T51" fmla="*/ 172340 h 749"/>
            <a:gd name="T52" fmla="*/ 1013986 w 2406"/>
            <a:gd name="T53" fmla="*/ 297749 h 749"/>
            <a:gd name="T54" fmla="*/ 1051684 w 2406"/>
            <a:gd name="T55" fmla="*/ 431620 h 749"/>
            <a:gd name="T56" fmla="*/ 1041682 w 2406"/>
            <a:gd name="T57" fmla="*/ 467781 h 749"/>
            <a:gd name="T58" fmla="*/ 1010140 w 2406"/>
            <a:gd name="T59" fmla="*/ 597036 h 749"/>
            <a:gd name="T60" fmla="*/ 1121693 w 2406"/>
            <a:gd name="T61" fmla="*/ 237737 h 749"/>
            <a:gd name="T62" fmla="*/ 1150928 w 2406"/>
            <a:gd name="T63" fmla="*/ 500095 h 749"/>
            <a:gd name="T64" fmla="*/ 1182471 w 2406"/>
            <a:gd name="T65" fmla="*/ 484707 h 749"/>
            <a:gd name="T66" fmla="*/ 1091689 w 2406"/>
            <a:gd name="T67" fmla="*/ 470858 h 749"/>
            <a:gd name="T68" fmla="*/ 1147851 w 2406"/>
            <a:gd name="T69" fmla="*/ 563953 h 749"/>
            <a:gd name="T70" fmla="*/ 1125540 w 2406"/>
            <a:gd name="T71" fmla="*/ 599344 h 749"/>
            <a:gd name="T72" fmla="*/ 1285562 w 2406"/>
            <a:gd name="T73" fmla="*/ 266974 h 749"/>
            <a:gd name="T74" fmla="*/ 1251711 w 2406"/>
            <a:gd name="T75" fmla="*/ 172340 h 749"/>
            <a:gd name="T76" fmla="*/ 1231709 w 2406"/>
            <a:gd name="T77" fmla="*/ 266204 h 749"/>
            <a:gd name="T78" fmla="*/ 1321721 w 2406"/>
            <a:gd name="T79" fmla="*/ 597806 h 749"/>
            <a:gd name="T80" fmla="*/ 1379421 w 2406"/>
            <a:gd name="T81" fmla="*/ 244662 h 749"/>
            <a:gd name="T82" fmla="*/ 1374036 w 2406"/>
            <a:gd name="T83" fmla="*/ 226197 h 749"/>
            <a:gd name="T84" fmla="*/ 1317874 w 2406"/>
            <a:gd name="T85" fmla="*/ 204654 h 749"/>
            <a:gd name="T86" fmla="*/ 1374036 w 2406"/>
            <a:gd name="T87" fmla="*/ 302365 h 749"/>
            <a:gd name="T88" fmla="*/ 1350956 w 2406"/>
            <a:gd name="T89" fmla="*/ 340834 h 749"/>
            <a:gd name="T90" fmla="*/ 1517133 w 2406"/>
            <a:gd name="T91" fmla="*/ 567800 h 749"/>
            <a:gd name="T92" fmla="*/ 1416350 w 2406"/>
            <a:gd name="T93" fmla="*/ 597806 h 749"/>
            <a:gd name="T94" fmla="*/ 1563293 w 2406"/>
            <a:gd name="T95" fmla="*/ 305442 h 749"/>
            <a:gd name="T96" fmla="*/ 1587912 w 2406"/>
            <a:gd name="T97" fmla="*/ 330832 h 749"/>
            <a:gd name="T98" fmla="*/ 1584065 w 2406"/>
            <a:gd name="T99" fmla="*/ 477013 h 749"/>
            <a:gd name="T100" fmla="*/ 1594066 w 2406"/>
            <a:gd name="T101" fmla="*/ 597806 h 749"/>
            <a:gd name="T102" fmla="*/ 1679463 w 2406"/>
            <a:gd name="T103" fmla="*/ 224658 h 749"/>
            <a:gd name="T104" fmla="*/ 1707928 w 2406"/>
            <a:gd name="T105" fmla="*/ 428543 h 749"/>
            <a:gd name="T106" fmla="*/ 1707928 w 2406"/>
            <a:gd name="T107" fmla="*/ 560875 h 749"/>
            <a:gd name="T108" fmla="*/ 1686387 w 2406"/>
            <a:gd name="T109" fmla="*/ 599344 h 749"/>
            <a:gd name="T110" fmla="*/ 1831022 w 2406"/>
            <a:gd name="T111" fmla="*/ 177726 h 749"/>
            <a:gd name="T112" fmla="*/ 1754089 w 2406"/>
            <a:gd name="T113" fmla="*/ 172340 h 749"/>
            <a:gd name="T114" fmla="*/ 1841793 w 2406"/>
            <a:gd name="T115" fmla="*/ 523945 h 749"/>
            <a:gd name="T116" fmla="*/ 1811789 w 2406"/>
            <a:gd name="T117" fmla="*/ 460857 h 749"/>
            <a:gd name="T118" fmla="*/ 1770245 w 2406"/>
            <a:gd name="T119" fmla="*/ 440083 h 749"/>
            <a:gd name="T120" fmla="*/ 1806403 w 2406"/>
            <a:gd name="T121" fmla="*/ 539333 h 749"/>
            <a:gd name="T122" fmla="*/ 1762551 w 2406"/>
            <a:gd name="T123" fmla="*/ 580879 h 74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2406" h="749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  <xdr:twoCellAnchor>
    <xdr:from>
      <xdr:col>19</xdr:col>
      <xdr:colOff>4991</xdr:colOff>
      <xdr:row>76</xdr:row>
      <xdr:rowOff>49893</xdr:rowOff>
    </xdr:from>
    <xdr:to>
      <xdr:col>24</xdr:col>
      <xdr:colOff>646795</xdr:colOff>
      <xdr:row>91</xdr:row>
      <xdr:rowOff>166688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9032F3F-0A68-9A3D-BBF8-0CDF460E1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642938</xdr:colOff>
      <xdr:row>8</xdr:row>
      <xdr:rowOff>47625</xdr:rowOff>
    </xdr:from>
    <xdr:to>
      <xdr:col>5</xdr:col>
      <xdr:colOff>54861</xdr:colOff>
      <xdr:row>11</xdr:row>
      <xdr:rowOff>84917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F377FB5-FA18-B16B-CF2A-C05BECC29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6469" y="1678781"/>
          <a:ext cx="1066892" cy="573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view="pageBreakPreview" topLeftCell="J1" zoomScaleNormal="90" zoomScaleSheetLayoutView="100" zoomScalePageLayoutView="40" workbookViewId="0">
      <selection activeCell="T3" sqref="T3:V3"/>
    </sheetView>
  </sheetViews>
  <sheetFormatPr baseColWidth="10" defaultRowHeight="14.25" x14ac:dyDescent="0.2"/>
  <cols>
    <col min="1" max="1" width="10.42578125" style="38" customWidth="1"/>
    <col min="2" max="2" width="23.7109375" style="38" customWidth="1"/>
    <col min="3" max="3" width="15.7109375" style="38" customWidth="1"/>
    <col min="4" max="5" width="10.42578125" style="38" customWidth="1"/>
    <col min="6" max="6" width="12.42578125" style="38" customWidth="1"/>
    <col min="7" max="7" width="13.42578125" style="38" customWidth="1"/>
    <col min="8" max="8" width="15.140625" style="38" customWidth="1"/>
    <col min="9" max="9" width="16.42578125" style="38" customWidth="1"/>
    <col min="10" max="10" width="16.5703125" style="38" customWidth="1"/>
    <col min="11" max="11" width="2.85546875" style="38" customWidth="1"/>
    <col min="12" max="12" width="2.140625" style="38" customWidth="1"/>
    <col min="13" max="13" width="9.5703125" style="38" customWidth="1"/>
    <col min="14" max="14" width="27" style="38" customWidth="1"/>
    <col min="15" max="15" width="11.85546875" style="38" customWidth="1"/>
    <col min="16" max="17" width="10.5703125" style="38" customWidth="1"/>
    <col min="18" max="18" width="13.85546875" style="38" customWidth="1"/>
    <col min="19" max="19" width="14.42578125" style="38" customWidth="1"/>
    <col min="20" max="20" width="14.28515625" style="38" customWidth="1"/>
    <col min="21" max="21" width="11.42578125" style="38" customWidth="1"/>
    <col min="22" max="22" width="13.28515625" style="38" customWidth="1"/>
    <col min="23" max="23" width="19.42578125" style="38" customWidth="1"/>
    <col min="24" max="24" width="5.85546875" style="38" customWidth="1"/>
    <col min="25" max="16384" width="11.42578125" style="38"/>
  </cols>
  <sheetData>
    <row r="1" spans="1:24" ht="18" customHeight="1" x14ac:dyDescent="0.2">
      <c r="A1" s="232"/>
      <c r="B1" s="233"/>
      <c r="C1" s="221" t="s">
        <v>24</v>
      </c>
      <c r="D1" s="221"/>
      <c r="E1" s="221"/>
      <c r="F1" s="221"/>
      <c r="G1" s="221"/>
      <c r="H1" s="221"/>
      <c r="I1" s="221"/>
      <c r="J1" s="221"/>
      <c r="K1" s="221"/>
      <c r="L1" s="36"/>
      <c r="M1" s="220"/>
      <c r="N1" s="220"/>
      <c r="O1" s="220"/>
      <c r="P1" s="221" t="s">
        <v>24</v>
      </c>
      <c r="Q1" s="221"/>
      <c r="R1" s="221"/>
      <c r="S1" s="221"/>
      <c r="T1" s="221"/>
      <c r="U1" s="221"/>
      <c r="V1" s="221"/>
      <c r="W1" s="221"/>
      <c r="X1" s="221"/>
    </row>
    <row r="2" spans="1:24" ht="18" customHeight="1" x14ac:dyDescent="0.2">
      <c r="A2" s="232"/>
      <c r="B2" s="233"/>
      <c r="C2" s="229" t="s">
        <v>32</v>
      </c>
      <c r="D2" s="229"/>
      <c r="E2" s="229"/>
      <c r="F2" s="229"/>
      <c r="G2" s="229"/>
      <c r="H2" s="229"/>
      <c r="I2" s="229"/>
      <c r="J2" s="229"/>
      <c r="K2" s="229"/>
      <c r="L2" s="37"/>
      <c r="M2" s="220"/>
      <c r="N2" s="220"/>
      <c r="O2" s="220"/>
      <c r="P2" s="222" t="s">
        <v>22</v>
      </c>
      <c r="Q2" s="222"/>
      <c r="R2" s="222"/>
      <c r="S2" s="222"/>
      <c r="T2" s="222"/>
      <c r="U2" s="222"/>
      <c r="V2" s="222"/>
      <c r="W2" s="222"/>
      <c r="X2" s="222"/>
    </row>
    <row r="3" spans="1:24" s="41" customFormat="1" ht="18" customHeight="1" x14ac:dyDescent="0.2">
      <c r="A3" s="232"/>
      <c r="B3" s="233"/>
      <c r="C3" s="219" t="s">
        <v>26</v>
      </c>
      <c r="D3" s="219"/>
      <c r="E3" s="219" t="s">
        <v>93</v>
      </c>
      <c r="F3" s="219"/>
      <c r="G3" s="224" t="s">
        <v>94</v>
      </c>
      <c r="H3" s="225"/>
      <c r="I3" s="226"/>
      <c r="J3" s="230" t="s">
        <v>86</v>
      </c>
      <c r="K3" s="230"/>
      <c r="L3" s="103"/>
      <c r="M3" s="220"/>
      <c r="N3" s="220"/>
      <c r="O3" s="220"/>
      <c r="P3" s="227" t="s">
        <v>26</v>
      </c>
      <c r="Q3" s="228"/>
      <c r="R3" s="219" t="s">
        <v>93</v>
      </c>
      <c r="S3" s="219"/>
      <c r="T3" s="224" t="s">
        <v>115</v>
      </c>
      <c r="U3" s="225"/>
      <c r="V3" s="226"/>
      <c r="W3" s="223" t="s">
        <v>87</v>
      </c>
      <c r="X3" s="223"/>
    </row>
    <row r="4" spans="1:24" ht="18" x14ac:dyDescent="0.25">
      <c r="A4" s="39"/>
      <c r="B4" s="39"/>
      <c r="C4" s="39"/>
      <c r="D4" s="39"/>
      <c r="E4" s="39"/>
      <c r="F4" s="40"/>
      <c r="G4" s="40"/>
    </row>
    <row r="5" spans="1:24" s="5" customFormat="1" ht="9" customHeight="1" x14ac:dyDescent="0.2"/>
    <row r="6" spans="1:24" s="5" customFormat="1" ht="12.75" x14ac:dyDescent="0.2">
      <c r="A6" s="198" t="s">
        <v>14</v>
      </c>
      <c r="B6" s="198"/>
      <c r="C6" s="71"/>
      <c r="D6" s="71"/>
      <c r="E6" s="71"/>
      <c r="F6" s="71"/>
      <c r="G6" s="71"/>
      <c r="H6" s="71"/>
      <c r="I6" s="71"/>
      <c r="J6" s="71"/>
      <c r="K6" s="35"/>
      <c r="L6" s="35"/>
      <c r="M6" s="198" t="s">
        <v>14</v>
      </c>
      <c r="N6" s="198"/>
      <c r="O6" s="200"/>
      <c r="P6" s="200"/>
      <c r="Q6" s="200"/>
      <c r="R6" s="200"/>
      <c r="S6" s="200"/>
      <c r="T6" s="200"/>
      <c r="U6" s="200"/>
      <c r="V6" s="200"/>
      <c r="W6" s="200"/>
    </row>
    <row r="7" spans="1:24" s="5" customFormat="1" ht="12.75" x14ac:dyDescent="0.2">
      <c r="A7" s="198" t="s">
        <v>15</v>
      </c>
      <c r="B7" s="198"/>
      <c r="C7" s="71"/>
      <c r="D7" s="71"/>
      <c r="E7" s="71"/>
      <c r="F7" s="71"/>
      <c r="G7" s="71"/>
      <c r="H7" s="71"/>
      <c r="I7" s="71"/>
      <c r="J7" s="71"/>
      <c r="K7" s="35"/>
      <c r="L7" s="35"/>
      <c r="M7" s="198" t="s">
        <v>15</v>
      </c>
      <c r="N7" s="198"/>
      <c r="O7" s="200"/>
      <c r="P7" s="200"/>
      <c r="Q7" s="200"/>
      <c r="R7" s="200"/>
      <c r="S7" s="200"/>
      <c r="T7" s="200"/>
      <c r="U7" s="200"/>
      <c r="V7" s="200"/>
      <c r="W7" s="200"/>
    </row>
    <row r="8" spans="1:24" s="5" customFormat="1" ht="12.75" x14ac:dyDescent="0.2">
      <c r="A8" s="199" t="s">
        <v>43</v>
      </c>
      <c r="B8" s="199"/>
      <c r="C8" s="71"/>
      <c r="D8" s="71"/>
      <c r="E8" s="71"/>
      <c r="F8" s="71"/>
      <c r="G8" s="71"/>
      <c r="H8" s="71"/>
      <c r="I8" s="71"/>
      <c r="J8" s="71"/>
      <c r="K8" s="35"/>
      <c r="L8" s="35"/>
      <c r="M8" s="199" t="s">
        <v>43</v>
      </c>
      <c r="N8" s="199"/>
      <c r="O8" s="200"/>
      <c r="P8" s="200"/>
      <c r="Q8" s="200"/>
      <c r="R8" s="200"/>
      <c r="S8" s="200"/>
      <c r="T8" s="200"/>
      <c r="U8" s="200"/>
      <c r="V8" s="200"/>
      <c r="W8" s="200"/>
    </row>
    <row r="9" spans="1:24" s="5" customFormat="1" ht="12.75" x14ac:dyDescent="0.2">
      <c r="A9" s="199" t="s">
        <v>44</v>
      </c>
      <c r="B9" s="199"/>
      <c r="C9" s="71"/>
      <c r="D9" s="71"/>
      <c r="E9" s="71"/>
      <c r="F9" s="71"/>
      <c r="G9" s="71"/>
      <c r="H9" s="71"/>
      <c r="I9" s="71"/>
      <c r="J9" s="71"/>
      <c r="K9" s="35"/>
      <c r="L9" s="35"/>
      <c r="M9" s="199" t="s">
        <v>44</v>
      </c>
      <c r="N9" s="199"/>
      <c r="O9" s="200"/>
      <c r="P9" s="200"/>
      <c r="Q9" s="200"/>
      <c r="R9" s="200"/>
      <c r="S9" s="200"/>
      <c r="T9" s="200"/>
      <c r="U9" s="200"/>
      <c r="V9" s="200"/>
      <c r="W9" s="200"/>
    </row>
    <row r="10" spans="1:24" s="5" customFormat="1" ht="12.75" x14ac:dyDescent="0.2">
      <c r="A10" s="199" t="s">
        <v>45</v>
      </c>
      <c r="B10" s="199"/>
      <c r="C10" s="71"/>
      <c r="D10" s="71"/>
      <c r="E10" s="71"/>
      <c r="F10" s="71"/>
      <c r="G10" s="71"/>
      <c r="H10" s="71"/>
      <c r="I10" s="71"/>
      <c r="J10" s="71"/>
      <c r="K10" s="35"/>
      <c r="L10" s="35"/>
      <c r="M10" s="199" t="s">
        <v>45</v>
      </c>
      <c r="N10" s="199"/>
      <c r="O10" s="200"/>
      <c r="P10" s="200"/>
      <c r="Q10" s="200"/>
      <c r="R10" s="200"/>
      <c r="S10" s="200"/>
      <c r="T10" s="200"/>
      <c r="U10" s="200"/>
      <c r="V10" s="200"/>
      <c r="W10" s="200"/>
    </row>
    <row r="11" spans="1:24" s="5" customFormat="1" ht="12.75" x14ac:dyDescent="0.2">
      <c r="A11" s="199" t="s">
        <v>46</v>
      </c>
      <c r="B11" s="199"/>
      <c r="C11" s="71"/>
      <c r="D11" s="71"/>
      <c r="E11" s="71"/>
      <c r="F11" s="71"/>
      <c r="G11" s="71"/>
      <c r="H11" s="71"/>
      <c r="I11" s="71"/>
      <c r="J11" s="71"/>
      <c r="K11" s="35"/>
      <c r="L11" s="35"/>
      <c r="M11" s="199" t="s">
        <v>46</v>
      </c>
      <c r="N11" s="199"/>
      <c r="O11" s="200"/>
      <c r="P11" s="200"/>
      <c r="Q11" s="200"/>
      <c r="R11" s="200"/>
      <c r="S11" s="200"/>
      <c r="T11" s="200"/>
      <c r="U11" s="200"/>
      <c r="V11" s="200"/>
      <c r="W11" s="200"/>
    </row>
    <row r="12" spans="1:24" s="5" customFormat="1" ht="12.75" x14ac:dyDescent="0.2">
      <c r="A12" s="199" t="s">
        <v>47</v>
      </c>
      <c r="B12" s="199"/>
      <c r="C12" s="71"/>
      <c r="D12" s="71"/>
      <c r="E12" s="71"/>
      <c r="F12" s="71"/>
      <c r="G12" s="71"/>
      <c r="H12" s="71"/>
      <c r="I12" s="71"/>
      <c r="J12" s="71"/>
      <c r="K12" s="35"/>
      <c r="L12" s="35"/>
      <c r="M12" s="199" t="s">
        <v>47</v>
      </c>
      <c r="N12" s="199"/>
      <c r="O12" s="200"/>
      <c r="P12" s="200"/>
      <c r="Q12" s="200"/>
      <c r="R12" s="200"/>
      <c r="S12" s="200"/>
      <c r="T12" s="200"/>
      <c r="U12" s="200"/>
      <c r="V12" s="200"/>
      <c r="W12" s="200"/>
    </row>
    <row r="13" spans="1:24" s="5" customFormat="1" ht="12.75" x14ac:dyDescent="0.2">
      <c r="A13" s="199" t="s">
        <v>48</v>
      </c>
      <c r="B13" s="199"/>
      <c r="C13" s="71"/>
      <c r="D13" s="71"/>
      <c r="E13" s="71"/>
      <c r="F13" s="71"/>
      <c r="G13" s="71"/>
      <c r="H13" s="71"/>
      <c r="I13" s="71"/>
      <c r="J13" s="71"/>
      <c r="K13" s="35"/>
      <c r="L13" s="35"/>
      <c r="M13" s="199" t="s">
        <v>48</v>
      </c>
      <c r="N13" s="199"/>
      <c r="O13" s="200"/>
      <c r="P13" s="200"/>
      <c r="Q13" s="200"/>
      <c r="R13" s="200"/>
      <c r="S13" s="200"/>
      <c r="T13" s="200"/>
      <c r="U13" s="200"/>
      <c r="V13" s="200"/>
      <c r="W13" s="200"/>
    </row>
    <row r="14" spans="1:24" s="5" customFormat="1" ht="12.75" x14ac:dyDescent="0.2">
      <c r="A14" s="199" t="s">
        <v>49</v>
      </c>
      <c r="B14" s="199"/>
      <c r="C14" s="71"/>
      <c r="D14" s="71"/>
      <c r="E14" s="71"/>
      <c r="F14" s="71"/>
      <c r="G14" s="71"/>
      <c r="H14" s="71"/>
      <c r="I14" s="71"/>
      <c r="J14" s="71"/>
      <c r="K14" s="35"/>
      <c r="L14" s="35"/>
      <c r="M14" s="199" t="s">
        <v>49</v>
      </c>
      <c r="N14" s="199"/>
      <c r="O14" s="200"/>
      <c r="P14" s="200"/>
      <c r="Q14" s="200"/>
      <c r="R14" s="200"/>
      <c r="S14" s="200"/>
      <c r="T14" s="200"/>
      <c r="U14" s="200"/>
      <c r="V14" s="200"/>
      <c r="W14" s="200"/>
    </row>
    <row r="15" spans="1:24" s="5" customFormat="1" ht="12.75" x14ac:dyDescent="0.2">
      <c r="A15" s="231"/>
      <c r="B15" s="231"/>
      <c r="C15" s="1"/>
      <c r="D15" s="24"/>
      <c r="E15" s="24"/>
      <c r="F15" s="1"/>
      <c r="G15" s="1"/>
      <c r="H15" s="1"/>
      <c r="I15" s="1"/>
      <c r="J15" s="72"/>
      <c r="K15" s="25"/>
      <c r="L15" s="25"/>
    </row>
    <row r="16" spans="1:24" s="5" customFormat="1" ht="15.75" customHeight="1" x14ac:dyDescent="0.2">
      <c r="A16" s="237" t="s">
        <v>4</v>
      </c>
      <c r="B16" s="237"/>
      <c r="C16" s="237"/>
      <c r="D16" s="237" t="s">
        <v>2</v>
      </c>
      <c r="E16" s="237"/>
      <c r="F16" s="237"/>
      <c r="G16" s="237"/>
      <c r="H16" s="237"/>
      <c r="I16" s="237"/>
      <c r="J16" s="238"/>
      <c r="K16" s="20"/>
      <c r="L16" s="20"/>
      <c r="M16" s="237" t="s">
        <v>4</v>
      </c>
      <c r="N16" s="237"/>
      <c r="O16" s="237"/>
      <c r="P16" s="237" t="s">
        <v>20</v>
      </c>
      <c r="Q16" s="237"/>
      <c r="R16" s="237"/>
      <c r="S16" s="237"/>
      <c r="T16" s="237"/>
      <c r="U16" s="237"/>
      <c r="V16" s="237"/>
      <c r="W16" s="237"/>
    </row>
    <row r="17" spans="1:23" s="5" customFormat="1" ht="12.75" x14ac:dyDescent="0.2">
      <c r="C17" s="26"/>
      <c r="D17" s="240" t="s">
        <v>37</v>
      </c>
      <c r="E17" s="240"/>
      <c r="F17" s="7"/>
      <c r="G17" s="7"/>
      <c r="H17" s="7"/>
      <c r="J17" s="73"/>
      <c r="K17" s="74"/>
      <c r="M17" s="84"/>
      <c r="N17" s="84"/>
      <c r="O17" s="85"/>
      <c r="P17" s="235" t="s">
        <v>37</v>
      </c>
      <c r="Q17" s="235"/>
      <c r="R17" s="84"/>
      <c r="S17" s="86"/>
      <c r="T17" s="86"/>
      <c r="U17" s="86"/>
      <c r="V17" s="87"/>
      <c r="W17" s="87"/>
    </row>
    <row r="18" spans="1:23" s="5" customFormat="1" ht="25.5" x14ac:dyDescent="0.2">
      <c r="A18" s="62" t="s">
        <v>5</v>
      </c>
      <c r="B18" s="65" t="s">
        <v>36</v>
      </c>
      <c r="C18" s="127" t="s">
        <v>6</v>
      </c>
      <c r="D18" s="164" t="s">
        <v>38</v>
      </c>
      <c r="E18" s="164" t="s">
        <v>39</v>
      </c>
      <c r="F18" s="127" t="s">
        <v>40</v>
      </c>
      <c r="G18" s="127" t="s">
        <v>41</v>
      </c>
      <c r="H18" s="127" t="s">
        <v>0</v>
      </c>
      <c r="I18" s="127" t="s">
        <v>1</v>
      </c>
      <c r="J18" s="165" t="s">
        <v>9</v>
      </c>
      <c r="M18" s="62" t="s">
        <v>5</v>
      </c>
      <c r="N18" s="65" t="s">
        <v>36</v>
      </c>
      <c r="O18" s="127" t="s">
        <v>6</v>
      </c>
      <c r="P18" s="66" t="s">
        <v>38</v>
      </c>
      <c r="Q18" s="66" t="s">
        <v>39</v>
      </c>
      <c r="R18" s="65" t="s">
        <v>10</v>
      </c>
      <c r="S18" s="67" t="s">
        <v>7</v>
      </c>
      <c r="T18" s="67" t="s">
        <v>8</v>
      </c>
      <c r="U18" s="67" t="s">
        <v>0</v>
      </c>
      <c r="V18" s="68" t="s">
        <v>21</v>
      </c>
      <c r="W18" s="68" t="s">
        <v>11</v>
      </c>
    </row>
    <row r="19" spans="1:23" s="5" customFormat="1" ht="11.25" customHeight="1" x14ac:dyDescent="0.2">
      <c r="A19" s="173"/>
      <c r="B19" s="148"/>
      <c r="C19" s="145"/>
      <c r="D19" s="140"/>
      <c r="E19" s="140"/>
      <c r="F19" s="166"/>
      <c r="G19" s="92"/>
      <c r="H19" s="92"/>
      <c r="I19" s="92"/>
      <c r="J19" s="92"/>
      <c r="M19" s="50"/>
      <c r="N19" s="61"/>
      <c r="O19" s="60"/>
      <c r="P19" s="69"/>
      <c r="Q19" s="69"/>
      <c r="R19" s="60"/>
      <c r="S19" s="64"/>
      <c r="T19" s="64"/>
      <c r="U19" s="64"/>
      <c r="V19" s="64"/>
      <c r="W19" s="63"/>
    </row>
    <row r="20" spans="1:23" s="5" customFormat="1" ht="11.25" customHeight="1" x14ac:dyDescent="0.2">
      <c r="A20" s="173"/>
      <c r="B20" s="148"/>
      <c r="C20" s="145"/>
      <c r="D20" s="140"/>
      <c r="E20" s="140"/>
      <c r="F20" s="166"/>
      <c r="G20" s="92"/>
      <c r="H20" s="92"/>
      <c r="I20" s="92"/>
      <c r="J20" s="92"/>
      <c r="M20" s="50"/>
      <c r="N20" s="61"/>
      <c r="O20" s="60"/>
      <c r="P20" s="69"/>
      <c r="Q20" s="69"/>
      <c r="R20" s="60"/>
      <c r="S20" s="64"/>
      <c r="T20" s="64"/>
      <c r="U20" s="64"/>
      <c r="V20" s="64"/>
      <c r="W20" s="63"/>
    </row>
    <row r="21" spans="1:23" s="5" customFormat="1" ht="11.25" customHeight="1" x14ac:dyDescent="0.2">
      <c r="A21" s="173"/>
      <c r="B21" s="148"/>
      <c r="C21" s="145"/>
      <c r="D21" s="140"/>
      <c r="E21" s="140"/>
      <c r="F21" s="166"/>
      <c r="G21" s="92"/>
      <c r="H21" s="92"/>
      <c r="I21" s="92"/>
      <c r="J21" s="92"/>
      <c r="M21" s="50"/>
      <c r="N21" s="58"/>
      <c r="O21" s="59"/>
      <c r="P21" s="70"/>
      <c r="Q21" s="69"/>
      <c r="R21" s="60"/>
      <c r="S21" s="64"/>
      <c r="T21" s="64"/>
      <c r="U21" s="64"/>
      <c r="V21" s="64"/>
      <c r="W21" s="63"/>
    </row>
    <row r="22" spans="1:23" s="5" customFormat="1" ht="11.25" customHeight="1" x14ac:dyDescent="0.2">
      <c r="A22" s="173"/>
      <c r="B22" s="143"/>
      <c r="C22" s="130"/>
      <c r="D22" s="140"/>
      <c r="E22" s="140"/>
      <c r="F22" s="166"/>
      <c r="G22" s="92"/>
      <c r="H22" s="92"/>
      <c r="I22" s="92"/>
      <c r="J22" s="92"/>
      <c r="M22" s="50"/>
      <c r="N22" s="61"/>
      <c r="O22" s="59"/>
      <c r="P22" s="70"/>
      <c r="Q22" s="70"/>
      <c r="R22" s="60"/>
      <c r="S22" s="64"/>
      <c r="T22" s="64"/>
      <c r="U22" s="64"/>
      <c r="V22" s="64"/>
      <c r="W22" s="63"/>
    </row>
    <row r="23" spans="1:23" s="5" customFormat="1" ht="11.25" customHeight="1" x14ac:dyDescent="0.2">
      <c r="A23" s="173"/>
      <c r="B23" s="148"/>
      <c r="C23" s="130"/>
      <c r="D23" s="140"/>
      <c r="E23" s="140"/>
      <c r="F23" s="166"/>
      <c r="G23" s="92"/>
      <c r="H23" s="92"/>
      <c r="I23" s="92"/>
      <c r="J23" s="92"/>
      <c r="M23" s="50"/>
      <c r="N23" s="61"/>
      <c r="O23" s="60"/>
      <c r="P23" s="70"/>
      <c r="Q23" s="70"/>
      <c r="R23" s="60"/>
      <c r="S23" s="64"/>
      <c r="T23" s="64"/>
      <c r="U23" s="64"/>
      <c r="V23" s="64"/>
      <c r="W23" s="63"/>
    </row>
    <row r="24" spans="1:23" s="5" customFormat="1" ht="11.25" customHeight="1" x14ac:dyDescent="0.2">
      <c r="A24" s="173"/>
      <c r="B24" s="148"/>
      <c r="C24" s="145"/>
      <c r="D24" s="140"/>
      <c r="E24" s="140"/>
      <c r="F24" s="166"/>
      <c r="G24" s="92"/>
      <c r="H24" s="92"/>
      <c r="I24" s="92"/>
      <c r="J24" s="92"/>
      <c r="M24" s="50"/>
      <c r="N24" s="61"/>
      <c r="O24" s="60"/>
      <c r="P24" s="69"/>
      <c r="Q24" s="69"/>
      <c r="R24" s="60"/>
      <c r="S24" s="64"/>
      <c r="T24" s="64"/>
      <c r="U24" s="64"/>
      <c r="V24" s="64"/>
      <c r="W24" s="63"/>
    </row>
    <row r="25" spans="1:23" s="5" customFormat="1" ht="11.25" customHeight="1" x14ac:dyDescent="0.2">
      <c r="A25" s="173"/>
      <c r="B25" s="148"/>
      <c r="C25" s="145"/>
      <c r="D25" s="140"/>
      <c r="E25" s="140"/>
      <c r="F25" s="166"/>
      <c r="G25" s="92"/>
      <c r="H25" s="92"/>
      <c r="I25" s="92"/>
      <c r="J25" s="92"/>
      <c r="M25" s="50"/>
      <c r="N25" s="61"/>
      <c r="O25" s="60"/>
      <c r="P25" s="70"/>
      <c r="Q25" s="70"/>
      <c r="R25" s="60"/>
      <c r="S25" s="64"/>
      <c r="T25" s="64"/>
      <c r="U25" s="64"/>
      <c r="V25" s="64"/>
      <c r="W25" s="63"/>
    </row>
    <row r="26" spans="1:23" s="5" customFormat="1" ht="11.25" customHeight="1" x14ac:dyDescent="0.2">
      <c r="A26" s="173"/>
      <c r="B26" s="148"/>
      <c r="C26" s="130"/>
      <c r="D26" s="140"/>
      <c r="E26" s="140"/>
      <c r="F26" s="166"/>
      <c r="G26" s="92"/>
      <c r="H26" s="92"/>
      <c r="I26" s="92"/>
      <c r="J26" s="92"/>
      <c r="M26" s="50"/>
      <c r="N26" s="61"/>
      <c r="O26" s="59"/>
      <c r="P26" s="70"/>
      <c r="Q26" s="70"/>
      <c r="R26" s="60"/>
      <c r="S26" s="64"/>
      <c r="T26" s="64"/>
      <c r="U26" s="64"/>
      <c r="V26" s="64"/>
      <c r="W26" s="63"/>
    </row>
    <row r="27" spans="1:23" s="5" customFormat="1" ht="11.25" customHeight="1" x14ac:dyDescent="0.2">
      <c r="A27" s="173"/>
      <c r="B27" s="148"/>
      <c r="C27" s="130"/>
      <c r="D27" s="140"/>
      <c r="E27" s="140"/>
      <c r="F27" s="166"/>
      <c r="G27" s="92"/>
      <c r="H27" s="92"/>
      <c r="I27" s="92"/>
      <c r="J27" s="92"/>
      <c r="M27" s="50"/>
      <c r="N27" s="61"/>
      <c r="O27" s="59"/>
      <c r="P27" s="69"/>
      <c r="Q27" s="69"/>
      <c r="R27" s="60"/>
      <c r="S27" s="64"/>
      <c r="T27" s="64"/>
      <c r="U27" s="64"/>
      <c r="V27" s="64"/>
      <c r="W27" s="63"/>
    </row>
    <row r="28" spans="1:23" s="5" customFormat="1" ht="11.25" customHeight="1" x14ac:dyDescent="0.2">
      <c r="A28" s="173"/>
      <c r="B28" s="148"/>
      <c r="C28" s="130"/>
      <c r="D28" s="140"/>
      <c r="E28" s="140"/>
      <c r="F28" s="166"/>
      <c r="G28" s="92"/>
      <c r="H28" s="92"/>
      <c r="I28" s="92"/>
      <c r="J28" s="92"/>
      <c r="M28" s="50"/>
      <c r="N28" s="61"/>
      <c r="O28" s="59"/>
      <c r="P28" s="69"/>
      <c r="Q28" s="69"/>
      <c r="R28" s="60"/>
      <c r="S28" s="64"/>
      <c r="T28" s="64"/>
      <c r="U28" s="64"/>
      <c r="V28" s="64"/>
      <c r="W28" s="63"/>
    </row>
    <row r="29" spans="1:23" s="5" customFormat="1" ht="11.25" customHeight="1" x14ac:dyDescent="0.2">
      <c r="A29" s="173"/>
      <c r="B29" s="148"/>
      <c r="C29" s="130"/>
      <c r="D29" s="140"/>
      <c r="E29" s="140"/>
      <c r="F29" s="166"/>
      <c r="G29" s="92"/>
      <c r="H29" s="92"/>
      <c r="I29" s="92"/>
      <c r="J29" s="92"/>
      <c r="M29" s="50"/>
      <c r="N29" s="61"/>
      <c r="O29" s="59"/>
      <c r="P29" s="69"/>
      <c r="Q29" s="69"/>
      <c r="R29" s="60"/>
      <c r="S29" s="64"/>
      <c r="T29" s="64"/>
      <c r="U29" s="64"/>
      <c r="V29" s="64"/>
      <c r="W29" s="63"/>
    </row>
    <row r="30" spans="1:23" s="5" customFormat="1" ht="11.25" customHeight="1" x14ac:dyDescent="0.2">
      <c r="A30" s="173"/>
      <c r="B30" s="148"/>
      <c r="C30" s="130"/>
      <c r="D30" s="140"/>
      <c r="E30" s="140"/>
      <c r="F30" s="166"/>
      <c r="G30" s="92"/>
      <c r="H30" s="92"/>
      <c r="I30" s="92"/>
      <c r="J30" s="92"/>
      <c r="M30" s="50"/>
      <c r="N30" s="61"/>
      <c r="O30" s="59"/>
      <c r="P30" s="69"/>
      <c r="Q30" s="69"/>
      <c r="R30" s="60"/>
      <c r="S30" s="64"/>
      <c r="T30" s="64"/>
      <c r="U30" s="64"/>
      <c r="V30" s="64"/>
      <c r="W30" s="63"/>
    </row>
    <row r="31" spans="1:23" s="5" customFormat="1" ht="11.25" customHeight="1" x14ac:dyDescent="0.2">
      <c r="A31" s="173"/>
      <c r="B31" s="148"/>
      <c r="C31" s="130"/>
      <c r="D31" s="140"/>
      <c r="E31" s="140"/>
      <c r="F31" s="166"/>
      <c r="G31" s="92"/>
      <c r="H31" s="92"/>
      <c r="I31" s="92"/>
      <c r="J31" s="92"/>
      <c r="M31" s="50"/>
      <c r="N31" s="61"/>
      <c r="O31" s="59"/>
      <c r="P31" s="69"/>
      <c r="Q31" s="69"/>
      <c r="R31" s="60"/>
      <c r="S31" s="64"/>
      <c r="T31" s="64"/>
      <c r="U31" s="64"/>
      <c r="V31" s="64"/>
      <c r="W31" s="63"/>
    </row>
    <row r="32" spans="1:23" s="5" customFormat="1" ht="11.25" customHeight="1" x14ac:dyDescent="0.2">
      <c r="A32" s="173"/>
      <c r="B32" s="148"/>
      <c r="C32" s="130"/>
      <c r="D32" s="140"/>
      <c r="E32" s="140"/>
      <c r="F32" s="166"/>
      <c r="G32" s="92"/>
      <c r="H32" s="92"/>
      <c r="I32" s="92"/>
      <c r="J32" s="92"/>
      <c r="M32" s="50"/>
      <c r="N32" s="61"/>
      <c r="O32" s="59"/>
      <c r="P32" s="69"/>
      <c r="Q32" s="69"/>
      <c r="R32" s="60"/>
      <c r="S32" s="64"/>
      <c r="T32" s="64"/>
      <c r="U32" s="79"/>
      <c r="V32" s="79"/>
      <c r="W32" s="80"/>
    </row>
    <row r="33" spans="1:24" s="5" customFormat="1" ht="11.25" customHeight="1" x14ac:dyDescent="0.2">
      <c r="A33" s="173"/>
      <c r="B33" s="148"/>
      <c r="C33" s="130"/>
      <c r="D33" s="140"/>
      <c r="E33" s="140"/>
      <c r="F33" s="166"/>
      <c r="G33" s="92"/>
      <c r="H33" s="92"/>
      <c r="I33" s="92"/>
      <c r="J33" s="92"/>
      <c r="M33" s="50"/>
      <c r="N33" s="61"/>
      <c r="O33" s="59"/>
      <c r="P33" s="69"/>
      <c r="Q33" s="69"/>
      <c r="R33" s="60"/>
      <c r="S33" s="64"/>
      <c r="T33" s="78"/>
      <c r="U33" s="42"/>
      <c r="V33" s="83"/>
      <c r="W33" s="52"/>
    </row>
    <row r="34" spans="1:24" s="5" customFormat="1" ht="11.25" customHeight="1" x14ac:dyDescent="0.2">
      <c r="A34" s="28"/>
      <c r="B34" s="29"/>
      <c r="C34" s="7"/>
      <c r="D34" s="27"/>
      <c r="E34" s="27"/>
      <c r="G34" s="171" t="s">
        <v>3</v>
      </c>
      <c r="H34" s="172"/>
      <c r="I34" s="75"/>
      <c r="J34" s="76"/>
      <c r="T34" s="82" t="s">
        <v>3</v>
      </c>
      <c r="U34" s="42"/>
      <c r="V34" s="81"/>
      <c r="W34" s="8"/>
    </row>
    <row r="35" spans="1:24" s="5" customFormat="1" ht="11.25" customHeight="1" x14ac:dyDescent="0.2">
      <c r="B35" s="29"/>
      <c r="C35" s="7"/>
      <c r="D35" s="27"/>
      <c r="E35" s="27"/>
      <c r="G35" s="77" t="s">
        <v>12</v>
      </c>
      <c r="H35" s="51"/>
      <c r="I35" s="75"/>
      <c r="J35" s="76"/>
      <c r="N35" s="49"/>
      <c r="O35" s="49"/>
      <c r="P35" s="49"/>
      <c r="Q35" s="49"/>
      <c r="R35" s="49"/>
      <c r="S35" s="49"/>
      <c r="T35" s="88" t="s">
        <v>12</v>
      </c>
      <c r="U35" s="42"/>
      <c r="V35" s="81"/>
      <c r="W35" s="8"/>
    </row>
    <row r="36" spans="1:24" s="5" customFormat="1" ht="11.25" customHeight="1" x14ac:dyDescent="0.2">
      <c r="I36" s="75"/>
      <c r="J36" s="76"/>
      <c r="V36" s="81"/>
      <c r="W36" s="8"/>
    </row>
    <row r="37" spans="1:24" s="5" customFormat="1" ht="11.25" customHeight="1" x14ac:dyDescent="0.2">
      <c r="A37" s="198" t="s">
        <v>42</v>
      </c>
      <c r="B37" s="198"/>
      <c r="C37" s="198"/>
      <c r="D37" s="198"/>
      <c r="E37" s="198"/>
      <c r="F37" s="198"/>
      <c r="G37" s="198"/>
      <c r="H37" s="198"/>
      <c r="I37" s="198"/>
      <c r="J37" s="76"/>
      <c r="M37" s="239" t="s">
        <v>27</v>
      </c>
      <c r="N37" s="239"/>
      <c r="O37" s="239"/>
      <c r="P37" s="239"/>
      <c r="Q37" s="239"/>
      <c r="R37" s="239"/>
      <c r="S37" s="239"/>
      <c r="T37" s="239"/>
      <c r="U37" s="239"/>
      <c r="V37" s="81"/>
      <c r="W37" s="8"/>
    </row>
    <row r="38" spans="1:24" s="5" customFormat="1" ht="11.25" customHeight="1" x14ac:dyDescent="0.2">
      <c r="I38" s="30"/>
      <c r="J38" s="76"/>
      <c r="W38" s="8"/>
    </row>
    <row r="39" spans="1:24" s="5" customFormat="1" ht="11.25" customHeight="1" x14ac:dyDescent="0.2">
      <c r="I39" s="30"/>
      <c r="J39" s="31"/>
    </row>
    <row r="40" spans="1:24" s="34" customFormat="1" ht="21.75" customHeight="1" x14ac:dyDescent="0.25">
      <c r="A40" s="202" t="s">
        <v>4</v>
      </c>
      <c r="B40" s="202"/>
      <c r="C40" s="202"/>
      <c r="D40" s="202" t="s">
        <v>2</v>
      </c>
      <c r="E40" s="202"/>
      <c r="F40" s="202"/>
      <c r="G40" s="202"/>
      <c r="H40" s="202"/>
      <c r="I40" s="202"/>
      <c r="J40" s="202"/>
      <c r="K40" s="167"/>
      <c r="M40" s="201" t="s">
        <v>4</v>
      </c>
      <c r="N40" s="201"/>
      <c r="O40" s="201"/>
      <c r="P40" s="201" t="s">
        <v>20</v>
      </c>
      <c r="Q40" s="201"/>
      <c r="R40" s="201"/>
      <c r="S40" s="201"/>
      <c r="T40" s="201"/>
      <c r="U40" s="201"/>
      <c r="V40" s="201"/>
      <c r="W40" s="201"/>
      <c r="X40" s="49"/>
    </row>
    <row r="41" spans="1:24" s="5" customFormat="1" ht="11.25" customHeight="1" x14ac:dyDescent="0.2">
      <c r="C41" s="26"/>
      <c r="D41" s="234" t="s">
        <v>37</v>
      </c>
      <c r="E41" s="234"/>
      <c r="F41" s="168"/>
      <c r="G41" s="168"/>
      <c r="H41" s="168"/>
      <c r="I41" s="169"/>
      <c r="J41" s="170"/>
      <c r="K41" s="90"/>
      <c r="M41" s="7"/>
      <c r="N41" s="7"/>
      <c r="O41" s="26"/>
      <c r="P41" s="236" t="s">
        <v>37</v>
      </c>
      <c r="Q41" s="236"/>
      <c r="R41" s="7"/>
      <c r="S41" s="4"/>
      <c r="T41" s="4"/>
      <c r="U41" s="4"/>
      <c r="V41" s="8"/>
      <c r="W41" s="8"/>
    </row>
    <row r="42" spans="1:24" s="5" customFormat="1" ht="42.75" customHeight="1" x14ac:dyDescent="0.2">
      <c r="A42" s="127" t="s">
        <v>5</v>
      </c>
      <c r="B42" s="127" t="s">
        <v>6</v>
      </c>
      <c r="C42" s="129" t="s">
        <v>36</v>
      </c>
      <c r="D42" s="164" t="s">
        <v>38</v>
      </c>
      <c r="E42" s="164" t="s">
        <v>39</v>
      </c>
      <c r="F42" s="127" t="s">
        <v>40</v>
      </c>
      <c r="G42" s="127" t="s">
        <v>41</v>
      </c>
      <c r="H42" s="127" t="s">
        <v>0</v>
      </c>
      <c r="I42" s="127" t="s">
        <v>1</v>
      </c>
      <c r="J42" s="165" t="s">
        <v>9</v>
      </c>
      <c r="M42" s="127" t="s">
        <v>5</v>
      </c>
      <c r="N42" s="127" t="s">
        <v>6</v>
      </c>
      <c r="O42" s="129" t="s">
        <v>36</v>
      </c>
      <c r="P42" s="164" t="s">
        <v>38</v>
      </c>
      <c r="Q42" s="164" t="s">
        <v>39</v>
      </c>
      <c r="R42" s="129" t="s">
        <v>10</v>
      </c>
      <c r="S42" s="161" t="s">
        <v>40</v>
      </c>
      <c r="T42" s="161" t="s">
        <v>41</v>
      </c>
      <c r="U42" s="161" t="s">
        <v>0</v>
      </c>
      <c r="V42" s="154" t="s">
        <v>21</v>
      </c>
      <c r="W42" s="154" t="s">
        <v>11</v>
      </c>
      <c r="X42" s="174"/>
    </row>
    <row r="43" spans="1:24" s="5" customFormat="1" ht="11.25" customHeight="1" x14ac:dyDescent="0.2">
      <c r="A43" s="136"/>
      <c r="B43" s="148"/>
      <c r="C43" s="130"/>
      <c r="D43" s="140"/>
      <c r="E43" s="140"/>
      <c r="F43" s="166"/>
      <c r="G43" s="92"/>
      <c r="H43" s="92"/>
      <c r="I43" s="92"/>
      <c r="J43" s="92"/>
      <c r="M43" s="176"/>
      <c r="N43" s="143"/>
      <c r="O43" s="130"/>
      <c r="P43" s="140"/>
      <c r="Q43" s="140"/>
      <c r="R43" s="145"/>
      <c r="S43" s="92"/>
      <c r="T43" s="92"/>
      <c r="U43" s="92"/>
      <c r="V43" s="92"/>
      <c r="W43" s="177"/>
      <c r="X43" s="175"/>
    </row>
    <row r="44" spans="1:24" s="5" customFormat="1" ht="11.25" customHeight="1" x14ac:dyDescent="0.2">
      <c r="A44" s="136"/>
      <c r="B44" s="148"/>
      <c r="C44" s="130"/>
      <c r="D44" s="140"/>
      <c r="E44" s="140"/>
      <c r="F44" s="166"/>
      <c r="G44" s="92"/>
      <c r="H44" s="92"/>
      <c r="I44" s="92"/>
      <c r="J44" s="92"/>
      <c r="M44" s="176"/>
      <c r="N44" s="143"/>
      <c r="O44" s="130"/>
      <c r="P44" s="140"/>
      <c r="Q44" s="140"/>
      <c r="R44" s="145"/>
      <c r="S44" s="92"/>
      <c r="T44" s="92"/>
      <c r="U44" s="92"/>
      <c r="V44" s="92"/>
      <c r="W44" s="177"/>
      <c r="X44" s="175"/>
    </row>
    <row r="45" spans="1:24" s="5" customFormat="1" ht="11.25" customHeight="1" x14ac:dyDescent="0.2">
      <c r="A45" s="136"/>
      <c r="B45" s="148"/>
      <c r="C45" s="130"/>
      <c r="D45" s="142"/>
      <c r="E45" s="142"/>
      <c r="F45" s="166"/>
      <c r="G45" s="92"/>
      <c r="H45" s="92"/>
      <c r="I45" s="92"/>
      <c r="J45" s="92"/>
      <c r="M45" s="176"/>
      <c r="N45" s="143"/>
      <c r="O45" s="130"/>
      <c r="P45" s="142"/>
      <c r="Q45" s="142"/>
      <c r="R45" s="145"/>
      <c r="S45" s="92"/>
      <c r="T45" s="92"/>
      <c r="U45" s="92"/>
      <c r="V45" s="92"/>
      <c r="W45" s="177"/>
      <c r="X45" s="175"/>
    </row>
    <row r="46" spans="1:24" s="5" customFormat="1" ht="11.25" customHeight="1" x14ac:dyDescent="0.2">
      <c r="A46" s="136"/>
      <c r="B46" s="148"/>
      <c r="C46" s="130"/>
      <c r="D46" s="142"/>
      <c r="E46" s="142"/>
      <c r="F46" s="166"/>
      <c r="G46" s="92"/>
      <c r="H46" s="92"/>
      <c r="I46" s="92"/>
      <c r="J46" s="92"/>
      <c r="M46" s="176"/>
      <c r="N46" s="143"/>
      <c r="O46" s="130"/>
      <c r="P46" s="142"/>
      <c r="Q46" s="142"/>
      <c r="R46" s="145"/>
      <c r="S46" s="92"/>
      <c r="T46" s="92"/>
      <c r="U46" s="92"/>
      <c r="V46" s="92"/>
      <c r="W46" s="177"/>
      <c r="X46" s="175"/>
    </row>
    <row r="47" spans="1:24" s="5" customFormat="1" ht="11.25" customHeight="1" x14ac:dyDescent="0.2">
      <c r="A47" s="136"/>
      <c r="B47" s="148"/>
      <c r="C47" s="130"/>
      <c r="D47" s="142"/>
      <c r="E47" s="142"/>
      <c r="F47" s="166"/>
      <c r="G47" s="92"/>
      <c r="H47" s="92"/>
      <c r="I47" s="92"/>
      <c r="J47" s="92"/>
      <c r="M47" s="176"/>
      <c r="N47" s="143"/>
      <c r="O47" s="130"/>
      <c r="P47" s="142"/>
      <c r="Q47" s="142"/>
      <c r="R47" s="145"/>
      <c r="S47" s="92"/>
      <c r="T47" s="92"/>
      <c r="U47" s="92"/>
      <c r="V47" s="92"/>
      <c r="W47" s="177"/>
      <c r="X47" s="175"/>
    </row>
    <row r="48" spans="1:24" s="5" customFormat="1" ht="11.25" customHeight="1" x14ac:dyDescent="0.2">
      <c r="A48" s="136"/>
      <c r="B48" s="148"/>
      <c r="C48" s="130"/>
      <c r="D48" s="142"/>
      <c r="E48" s="142"/>
      <c r="F48" s="166"/>
      <c r="G48" s="92"/>
      <c r="H48" s="92"/>
      <c r="I48" s="92"/>
      <c r="J48" s="92"/>
      <c r="M48" s="176"/>
      <c r="N48" s="143"/>
      <c r="O48" s="130"/>
      <c r="P48" s="142"/>
      <c r="Q48" s="142"/>
      <c r="R48" s="145"/>
      <c r="S48" s="92"/>
      <c r="T48" s="92"/>
      <c r="U48" s="92"/>
      <c r="V48" s="92"/>
      <c r="W48" s="177"/>
      <c r="X48" s="175"/>
    </row>
    <row r="49" spans="1:24" s="5" customFormat="1" ht="11.25" customHeight="1" x14ac:dyDescent="0.2">
      <c r="A49" s="136"/>
      <c r="B49" s="148"/>
      <c r="C49" s="130"/>
      <c r="D49" s="142"/>
      <c r="E49" s="142"/>
      <c r="F49" s="166"/>
      <c r="G49" s="92"/>
      <c r="H49" s="92"/>
      <c r="I49" s="92"/>
      <c r="J49" s="92"/>
      <c r="M49" s="176"/>
      <c r="N49" s="143"/>
      <c r="O49" s="130"/>
      <c r="P49" s="142"/>
      <c r="Q49" s="142"/>
      <c r="R49" s="145"/>
      <c r="S49" s="92"/>
      <c r="T49" s="92"/>
      <c r="U49" s="92"/>
      <c r="V49" s="92"/>
      <c r="W49" s="177"/>
      <c r="X49" s="175"/>
    </row>
    <row r="50" spans="1:24" s="5" customFormat="1" ht="11.25" customHeight="1" x14ac:dyDescent="0.2">
      <c r="A50" s="136"/>
      <c r="B50" s="148"/>
      <c r="C50" s="130"/>
      <c r="D50" s="142"/>
      <c r="E50" s="142"/>
      <c r="F50" s="166"/>
      <c r="G50" s="92"/>
      <c r="H50" s="92"/>
      <c r="I50" s="92"/>
      <c r="J50" s="92"/>
      <c r="M50" s="176"/>
      <c r="N50" s="143"/>
      <c r="O50" s="130"/>
      <c r="P50" s="142"/>
      <c r="Q50" s="142"/>
      <c r="R50" s="145"/>
      <c r="S50" s="92"/>
      <c r="T50" s="92"/>
      <c r="U50" s="92"/>
      <c r="V50" s="92"/>
      <c r="W50" s="177"/>
      <c r="X50" s="175"/>
    </row>
    <row r="51" spans="1:24" s="5" customFormat="1" ht="11.25" customHeight="1" x14ac:dyDescent="0.2">
      <c r="A51" s="136"/>
      <c r="B51" s="148"/>
      <c r="C51" s="130"/>
      <c r="D51" s="142"/>
      <c r="E51" s="142"/>
      <c r="F51" s="166"/>
      <c r="G51" s="92"/>
      <c r="H51" s="92"/>
      <c r="I51" s="92"/>
      <c r="J51" s="92"/>
      <c r="M51" s="176"/>
      <c r="N51" s="143"/>
      <c r="O51" s="130"/>
      <c r="P51" s="142"/>
      <c r="Q51" s="142"/>
      <c r="R51" s="145"/>
      <c r="S51" s="92"/>
      <c r="T51" s="92"/>
      <c r="U51" s="92"/>
      <c r="V51" s="92"/>
      <c r="W51" s="177"/>
      <c r="X51" s="175"/>
    </row>
    <row r="52" spans="1:24" s="5" customFormat="1" ht="11.25" customHeight="1" x14ac:dyDescent="0.2">
      <c r="A52" s="136"/>
      <c r="B52" s="143"/>
      <c r="C52" s="130"/>
      <c r="D52" s="142"/>
      <c r="E52" s="142"/>
      <c r="F52" s="166"/>
      <c r="G52" s="92"/>
      <c r="H52" s="92"/>
      <c r="I52" s="92"/>
      <c r="J52" s="92"/>
      <c r="M52" s="176"/>
      <c r="N52" s="143"/>
      <c r="O52" s="130"/>
      <c r="P52" s="142"/>
      <c r="Q52" s="142"/>
      <c r="R52" s="145"/>
      <c r="S52" s="92"/>
      <c r="T52" s="92"/>
      <c r="U52" s="92"/>
      <c r="V52" s="92"/>
      <c r="W52" s="177"/>
      <c r="X52" s="175"/>
    </row>
    <row r="53" spans="1:24" s="5" customFormat="1" ht="11.25" customHeight="1" x14ac:dyDescent="0.2">
      <c r="A53" s="136"/>
      <c r="B53" s="148"/>
      <c r="C53" s="130"/>
      <c r="D53" s="142"/>
      <c r="E53" s="142"/>
      <c r="F53" s="166"/>
      <c r="G53" s="92"/>
      <c r="H53" s="92"/>
      <c r="I53" s="92"/>
      <c r="J53" s="92"/>
      <c r="M53" s="176"/>
      <c r="N53" s="143"/>
      <c r="O53" s="130"/>
      <c r="P53" s="142"/>
      <c r="Q53" s="142"/>
      <c r="R53" s="140"/>
      <c r="S53" s="92"/>
      <c r="T53" s="92"/>
      <c r="U53" s="92"/>
      <c r="V53" s="92"/>
      <c r="W53" s="177"/>
      <c r="X53" s="175"/>
    </row>
    <row r="54" spans="1:24" s="5" customFormat="1" ht="11.25" customHeight="1" x14ac:dyDescent="0.2">
      <c r="A54" s="136"/>
      <c r="B54" s="148"/>
      <c r="C54" s="130"/>
      <c r="D54" s="142"/>
      <c r="E54" s="142"/>
      <c r="F54" s="166"/>
      <c r="G54" s="92"/>
      <c r="H54" s="92"/>
      <c r="I54" s="92"/>
      <c r="J54" s="92"/>
      <c r="M54" s="176"/>
      <c r="N54" s="143"/>
      <c r="O54" s="130"/>
      <c r="P54" s="134"/>
      <c r="Q54" s="134"/>
      <c r="R54" s="145"/>
      <c r="S54" s="92"/>
      <c r="T54" s="92"/>
      <c r="U54" s="92"/>
      <c r="V54" s="92"/>
      <c r="W54" s="177"/>
      <c r="X54" s="175"/>
    </row>
    <row r="55" spans="1:24" s="5" customFormat="1" ht="11.25" customHeight="1" x14ac:dyDescent="0.2">
      <c r="A55" s="136"/>
      <c r="B55" s="148"/>
      <c r="C55" s="130"/>
      <c r="D55" s="142"/>
      <c r="E55" s="142"/>
      <c r="F55" s="166"/>
      <c r="G55" s="92"/>
      <c r="H55" s="92"/>
      <c r="I55" s="92"/>
      <c r="J55" s="92"/>
      <c r="M55" s="176"/>
      <c r="N55" s="143"/>
      <c r="O55" s="130"/>
      <c r="P55" s="134"/>
      <c r="Q55" s="134"/>
      <c r="R55" s="145"/>
      <c r="S55" s="92"/>
      <c r="T55" s="92"/>
      <c r="U55" s="92"/>
      <c r="V55" s="92"/>
      <c r="W55" s="177"/>
      <c r="X55" s="175"/>
    </row>
    <row r="56" spans="1:24" s="5" customFormat="1" ht="12.75" x14ac:dyDescent="0.2"/>
    <row r="57" spans="1:24" s="5" customFormat="1" ht="12.75" x14ac:dyDescent="0.2"/>
    <row r="58" spans="1:24" s="5" customFormat="1" ht="25.5" customHeight="1" x14ac:dyDescent="0.2">
      <c r="A58" s="211" t="s">
        <v>13</v>
      </c>
      <c r="B58" s="212"/>
      <c r="C58" s="209"/>
      <c r="D58" s="209"/>
      <c r="E58" s="209"/>
      <c r="F58" s="209"/>
      <c r="G58" s="209"/>
      <c r="H58" s="209"/>
      <c r="I58" s="209"/>
      <c r="J58" s="210"/>
      <c r="M58" s="211" t="s">
        <v>13</v>
      </c>
      <c r="N58" s="212"/>
      <c r="O58" s="209"/>
      <c r="P58" s="209"/>
      <c r="Q58" s="209"/>
      <c r="R58" s="209"/>
      <c r="S58" s="209"/>
      <c r="T58" s="209"/>
      <c r="U58" s="209"/>
      <c r="V58" s="209"/>
      <c r="W58" s="210"/>
    </row>
    <row r="59" spans="1:24" s="5" customFormat="1" ht="12.75" x14ac:dyDescent="0.2">
      <c r="A59" s="213"/>
      <c r="B59" s="214"/>
      <c r="C59" s="214"/>
      <c r="D59" s="214"/>
      <c r="E59" s="214"/>
      <c r="F59" s="214"/>
      <c r="G59" s="214"/>
      <c r="H59" s="214"/>
      <c r="I59" s="214"/>
      <c r="J59" s="215"/>
      <c r="M59" s="203"/>
      <c r="N59" s="204"/>
      <c r="O59" s="204"/>
      <c r="P59" s="204"/>
      <c r="Q59" s="204"/>
      <c r="R59" s="204"/>
      <c r="S59" s="204"/>
      <c r="T59" s="204"/>
      <c r="U59" s="204"/>
      <c r="V59" s="204"/>
      <c r="W59" s="205"/>
    </row>
    <row r="60" spans="1:24" s="5" customFormat="1" ht="12.75" x14ac:dyDescent="0.2">
      <c r="A60" s="216"/>
      <c r="B60" s="217"/>
      <c r="C60" s="217"/>
      <c r="D60" s="217"/>
      <c r="E60" s="217"/>
      <c r="F60" s="217"/>
      <c r="G60" s="217"/>
      <c r="H60" s="217"/>
      <c r="I60" s="217"/>
      <c r="J60" s="218"/>
      <c r="M60" s="206"/>
      <c r="N60" s="207"/>
      <c r="O60" s="207"/>
      <c r="P60" s="207"/>
      <c r="Q60" s="207"/>
      <c r="R60" s="207"/>
      <c r="S60" s="207"/>
      <c r="T60" s="207"/>
      <c r="U60" s="207"/>
      <c r="V60" s="207"/>
      <c r="W60" s="208"/>
    </row>
    <row r="61" spans="1:24" s="5" customFormat="1" ht="12.75" x14ac:dyDescent="0.2">
      <c r="K61" s="5" t="s">
        <v>23</v>
      </c>
    </row>
  </sheetData>
  <mergeCells count="62">
    <mergeCell ref="A16:C16"/>
    <mergeCell ref="D16:J16"/>
    <mergeCell ref="A40:C40"/>
    <mergeCell ref="M37:U37"/>
    <mergeCell ref="D17:E17"/>
    <mergeCell ref="A37:I37"/>
    <mergeCell ref="D41:E41"/>
    <mergeCell ref="P17:Q17"/>
    <mergeCell ref="P41:Q41"/>
    <mergeCell ref="M40:O40"/>
    <mergeCell ref="P16:W16"/>
    <mergeCell ref="M16:O16"/>
    <mergeCell ref="A11:B11"/>
    <mergeCell ref="A12:B12"/>
    <mergeCell ref="A13:B13"/>
    <mergeCell ref="A15:B15"/>
    <mergeCell ref="A1:B3"/>
    <mergeCell ref="A6:B6"/>
    <mergeCell ref="A7:B7"/>
    <mergeCell ref="A8:B8"/>
    <mergeCell ref="A9:B9"/>
    <mergeCell ref="A10:B10"/>
    <mergeCell ref="A14:B14"/>
    <mergeCell ref="C1:K1"/>
    <mergeCell ref="C2:K2"/>
    <mergeCell ref="J3:K3"/>
    <mergeCell ref="C3:D3"/>
    <mergeCell ref="E3:F3"/>
    <mergeCell ref="G3:I3"/>
    <mergeCell ref="R3:S3"/>
    <mergeCell ref="M1:O3"/>
    <mergeCell ref="P1:X1"/>
    <mergeCell ref="P2:X2"/>
    <mergeCell ref="W3:X3"/>
    <mergeCell ref="T3:V3"/>
    <mergeCell ref="P3:Q3"/>
    <mergeCell ref="M59:W60"/>
    <mergeCell ref="O58:W58"/>
    <mergeCell ref="A58:B58"/>
    <mergeCell ref="A59:J60"/>
    <mergeCell ref="C58:J58"/>
    <mergeCell ref="M58:N58"/>
    <mergeCell ref="M11:N11"/>
    <mergeCell ref="M12:N12"/>
    <mergeCell ref="M13:N13"/>
    <mergeCell ref="M14:N14"/>
    <mergeCell ref="D40:J40"/>
    <mergeCell ref="O6:W6"/>
    <mergeCell ref="O7:W7"/>
    <mergeCell ref="O8:W8"/>
    <mergeCell ref="O9:W9"/>
    <mergeCell ref="O10:W10"/>
    <mergeCell ref="O11:W11"/>
    <mergeCell ref="O12:W12"/>
    <mergeCell ref="O13:W13"/>
    <mergeCell ref="O14:W14"/>
    <mergeCell ref="P40:W40"/>
    <mergeCell ref="M6:N6"/>
    <mergeCell ref="M7:N7"/>
    <mergeCell ref="M8:N8"/>
    <mergeCell ref="M9:N9"/>
    <mergeCell ref="M10:N10"/>
  </mergeCells>
  <printOptions horizontalCentered="1"/>
  <pageMargins left="0.39370078740157483" right="0.39370078740157483" top="0.59055118110236227" bottom="0.39370078740157483" header="0.31496062992125984" footer="0.31496062992125984"/>
  <pageSetup scale="59" orientation="portrait" horizontalDpi="200" verticalDpi="200" r:id="rId1"/>
  <headerFooter scaleWithDoc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4B9F-B2AA-4AA9-B938-56E49F8F5660}">
  <dimension ref="A1:W32"/>
  <sheetViews>
    <sheetView topLeftCell="A12" zoomScale="90" zoomScaleNormal="90" workbookViewId="0">
      <selection activeCell="I3" sqref="I3:N3"/>
    </sheetView>
  </sheetViews>
  <sheetFormatPr baseColWidth="10" defaultColWidth="0" defaultRowHeight="12.75" customHeight="1" zeroHeight="1" x14ac:dyDescent="0.2"/>
  <cols>
    <col min="1" max="1" width="13.42578125" style="53" customWidth="1"/>
    <col min="2" max="2" width="9.85546875" style="53" customWidth="1"/>
    <col min="3" max="8" width="9.140625" style="53" customWidth="1"/>
    <col min="9" max="9" width="10.140625" style="53" customWidth="1"/>
    <col min="10" max="10" width="5.28515625" style="53" customWidth="1"/>
    <col min="11" max="11" width="8.140625" style="53" customWidth="1"/>
    <col min="12" max="12" width="11.85546875" style="53" customWidth="1"/>
    <col min="13" max="14" width="9" style="53" customWidth="1"/>
    <col min="15" max="15" width="9.140625" style="53" customWidth="1"/>
    <col min="16" max="17" width="8.140625" style="53" customWidth="1"/>
    <col min="18" max="18" width="7.28515625" style="53" customWidth="1"/>
    <col min="19" max="23" width="0" style="53" hidden="1" customWidth="1"/>
    <col min="24" max="16384" width="11.42578125" style="53" hidden="1"/>
  </cols>
  <sheetData>
    <row r="1" spans="1:18" ht="18" customHeight="1" x14ac:dyDescent="0.2">
      <c r="A1" s="220"/>
      <c r="B1" s="220"/>
      <c r="C1" s="220"/>
      <c r="D1" s="221" t="s">
        <v>24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21.75" customHeight="1" x14ac:dyDescent="0.2">
      <c r="A2" s="220"/>
      <c r="B2" s="220"/>
      <c r="C2" s="220"/>
      <c r="D2" s="222" t="s">
        <v>32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21" customHeight="1" x14ac:dyDescent="0.2">
      <c r="A3" s="220"/>
      <c r="B3" s="220"/>
      <c r="C3" s="220"/>
      <c r="D3" s="219" t="s">
        <v>26</v>
      </c>
      <c r="E3" s="219"/>
      <c r="F3" s="219"/>
      <c r="G3" s="268" t="s">
        <v>93</v>
      </c>
      <c r="H3" s="268"/>
      <c r="I3" s="269" t="s">
        <v>115</v>
      </c>
      <c r="J3" s="269"/>
      <c r="K3" s="269"/>
      <c r="L3" s="269"/>
      <c r="M3" s="269"/>
      <c r="N3" s="269"/>
      <c r="O3" s="219" t="s">
        <v>88</v>
      </c>
      <c r="P3" s="219"/>
      <c r="Q3" s="219"/>
      <c r="R3" s="219"/>
    </row>
    <row r="4" spans="1:18" ht="15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4"/>
      <c r="P4" s="54"/>
      <c r="Q4" s="54"/>
      <c r="R4" s="54"/>
    </row>
    <row r="5" spans="1:18" ht="24" customHeight="1" x14ac:dyDescent="0.2">
      <c r="A5" s="107" t="s">
        <v>28</v>
      </c>
      <c r="B5" s="108" t="s">
        <v>29</v>
      </c>
      <c r="C5" s="109"/>
      <c r="D5" s="109"/>
      <c r="E5" s="109"/>
      <c r="F5" s="109"/>
      <c r="G5" s="109"/>
      <c r="H5" s="109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18" ht="24" customHeight="1" x14ac:dyDescent="0.2">
      <c r="A6" s="110"/>
      <c r="B6" s="111"/>
      <c r="C6" s="96"/>
      <c r="D6" s="96"/>
      <c r="E6" s="96"/>
      <c r="F6" s="96"/>
      <c r="G6" s="96"/>
      <c r="H6" s="96"/>
      <c r="I6" s="96"/>
      <c r="J6" s="96"/>
      <c r="K6" s="96"/>
      <c r="L6" s="96"/>
      <c r="M6" s="111"/>
      <c r="N6" s="111"/>
      <c r="O6" s="96"/>
      <c r="P6" s="96"/>
      <c r="Q6" s="96"/>
      <c r="R6" s="97"/>
    </row>
    <row r="7" spans="1:18" ht="24" customHeight="1" x14ac:dyDescent="0.2">
      <c r="A7" s="99"/>
      <c r="B7" s="11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98"/>
    </row>
    <row r="8" spans="1:18" ht="24" customHeight="1" x14ac:dyDescent="0.2">
      <c r="A8" s="99"/>
      <c r="B8" s="11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8"/>
    </row>
    <row r="9" spans="1:18" ht="24" customHeight="1" x14ac:dyDescent="0.2">
      <c r="A9" s="99"/>
      <c r="B9" s="242" t="s">
        <v>53</v>
      </c>
      <c r="C9" s="242"/>
      <c r="D9" s="114"/>
      <c r="E9" s="114"/>
      <c r="F9" s="114"/>
      <c r="G9" s="114"/>
      <c r="H9" s="114"/>
      <c r="I9" s="54"/>
      <c r="J9" s="54"/>
      <c r="K9" s="54"/>
      <c r="L9" s="54"/>
      <c r="M9" s="54"/>
      <c r="N9" s="54"/>
      <c r="O9" s="54"/>
      <c r="P9" s="54"/>
      <c r="Q9" s="54"/>
      <c r="R9" s="98"/>
    </row>
    <row r="10" spans="1:18" ht="24" customHeight="1" x14ac:dyDescent="0.2">
      <c r="A10" s="99"/>
      <c r="B10" s="242"/>
      <c r="C10" s="242"/>
      <c r="D10" s="114"/>
      <c r="E10" s="114"/>
      <c r="F10" s="242" t="s">
        <v>54</v>
      </c>
      <c r="G10" s="242"/>
      <c r="H10" s="114"/>
      <c r="I10" s="242" t="s">
        <v>55</v>
      </c>
      <c r="J10" s="242"/>
      <c r="K10" s="242"/>
      <c r="L10" s="54"/>
      <c r="M10" s="54"/>
      <c r="N10" s="54"/>
      <c r="O10" s="54"/>
      <c r="P10" s="54"/>
      <c r="Q10" s="54"/>
      <c r="R10" s="98"/>
    </row>
    <row r="11" spans="1:18" ht="24" customHeight="1" x14ac:dyDescent="0.2">
      <c r="A11" s="267"/>
      <c r="B11" s="267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54"/>
      <c r="P11" s="54"/>
      <c r="Q11" s="54"/>
      <c r="R11" s="98"/>
    </row>
    <row r="12" spans="1:18" ht="26.25" customHeight="1" x14ac:dyDescent="0.2">
      <c r="A12" s="267"/>
      <c r="B12" s="267"/>
      <c r="C12" s="115"/>
      <c r="D12" s="115"/>
      <c r="F12" s="116" t="s">
        <v>56</v>
      </c>
      <c r="G12" s="115"/>
      <c r="H12" s="115"/>
      <c r="I12" s="241" t="s">
        <v>57</v>
      </c>
      <c r="J12" s="241"/>
      <c r="K12" s="115"/>
      <c r="L12" s="115"/>
      <c r="M12" s="115"/>
      <c r="N12" s="115"/>
      <c r="O12" s="54"/>
      <c r="P12" s="54"/>
      <c r="Q12" s="54"/>
      <c r="R12" s="98"/>
    </row>
    <row r="13" spans="1:18" ht="24" customHeight="1" x14ac:dyDescent="0.2">
      <c r="A13" s="267"/>
      <c r="B13" s="267"/>
      <c r="C13" s="115"/>
      <c r="D13" s="115"/>
      <c r="E13" s="115"/>
      <c r="F13" s="115"/>
      <c r="G13" s="115"/>
      <c r="H13" s="115"/>
      <c r="I13" s="241"/>
      <c r="J13" s="241"/>
      <c r="K13" s="115"/>
      <c r="L13" s="115"/>
      <c r="M13" s="115"/>
      <c r="N13" s="115"/>
      <c r="O13" s="54"/>
      <c r="P13" s="54"/>
      <c r="Q13" s="54"/>
      <c r="R13" s="98"/>
    </row>
    <row r="14" spans="1:18" ht="20.25" customHeight="1" x14ac:dyDescent="0.2">
      <c r="A14" s="267"/>
      <c r="B14" s="267"/>
      <c r="C14" s="115"/>
      <c r="D14" s="115"/>
      <c r="E14" s="115"/>
      <c r="F14" s="116" t="s">
        <v>58</v>
      </c>
      <c r="G14" s="115"/>
      <c r="H14" s="115"/>
      <c r="I14" s="115"/>
      <c r="J14" s="115"/>
      <c r="K14" s="115"/>
      <c r="L14" s="115"/>
      <c r="M14" s="115"/>
      <c r="N14" s="115"/>
      <c r="O14" s="54"/>
      <c r="P14" s="54"/>
      <c r="Q14" s="54"/>
      <c r="R14" s="98"/>
    </row>
    <row r="15" spans="1:18" ht="29.25" customHeight="1" x14ac:dyDescent="0.2">
      <c r="A15" s="267"/>
      <c r="B15" s="267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253" t="s">
        <v>52</v>
      </c>
      <c r="P15" s="253"/>
      <c r="Q15" s="253"/>
      <c r="R15" s="98"/>
    </row>
    <row r="16" spans="1:18" ht="31.5" customHeight="1" x14ac:dyDescent="0.2">
      <c r="A16" s="254"/>
      <c r="B16" s="254"/>
      <c r="C16" s="254"/>
      <c r="D16" s="56"/>
      <c r="E16" s="56"/>
      <c r="F16" s="56"/>
      <c r="G16" s="56"/>
      <c r="H16" s="56"/>
      <c r="I16" s="56"/>
      <c r="J16" s="255"/>
      <c r="K16" s="255"/>
      <c r="L16" s="255"/>
      <c r="M16" s="56"/>
      <c r="N16" s="54"/>
      <c r="O16" s="256" t="s">
        <v>30</v>
      </c>
      <c r="P16" s="257"/>
      <c r="Q16" s="258"/>
      <c r="R16" s="98"/>
    </row>
    <row r="17" spans="1:18" ht="24" customHeight="1" x14ac:dyDescent="0.2">
      <c r="A17" s="99"/>
      <c r="B17" s="117"/>
      <c r="C17" s="54"/>
      <c r="D17" s="54"/>
      <c r="E17" s="54"/>
      <c r="F17" s="54"/>
      <c r="G17" s="54"/>
      <c r="H17" s="54"/>
      <c r="I17" s="54"/>
      <c r="J17" s="265"/>
      <c r="K17" s="265"/>
      <c r="L17" s="265"/>
      <c r="M17" s="54"/>
      <c r="N17" s="54"/>
      <c r="O17" s="259"/>
      <c r="P17" s="260"/>
      <c r="Q17" s="261"/>
      <c r="R17" s="98"/>
    </row>
    <row r="18" spans="1:18" ht="24" customHeight="1" x14ac:dyDescent="0.2">
      <c r="A18" s="118"/>
      <c r="B18" s="117"/>
      <c r="C18" s="54"/>
      <c r="D18" s="54"/>
      <c r="E18" s="54"/>
      <c r="F18" s="266"/>
      <c r="G18" s="266"/>
      <c r="H18" s="266"/>
      <c r="I18" s="54"/>
      <c r="J18" s="247"/>
      <c r="K18" s="247"/>
      <c r="L18" s="54"/>
      <c r="N18" s="54"/>
      <c r="O18" s="262"/>
      <c r="P18" s="263"/>
      <c r="Q18" s="264"/>
      <c r="R18" s="98"/>
    </row>
    <row r="19" spans="1:18" ht="24" customHeight="1" x14ac:dyDescent="0.2">
      <c r="A19" s="99"/>
      <c r="B19" s="117"/>
      <c r="C19" s="54"/>
      <c r="D19" s="54"/>
      <c r="E19" s="54"/>
      <c r="F19" s="247"/>
      <c r="G19" s="247"/>
      <c r="H19" s="54"/>
      <c r="I19" s="54"/>
      <c r="J19" s="248"/>
      <c r="K19" s="248"/>
      <c r="L19" s="54"/>
      <c r="M19" s="57"/>
      <c r="N19" s="54"/>
      <c r="O19" s="54"/>
      <c r="P19" s="54"/>
      <c r="Q19" s="54"/>
      <c r="R19" s="98"/>
    </row>
    <row r="20" spans="1:18" ht="24" customHeight="1" x14ac:dyDescent="0.2">
      <c r="A20" s="249"/>
      <c r="B20" s="250"/>
      <c r="C20" s="250"/>
      <c r="D20" s="54"/>
      <c r="E20" s="251"/>
      <c r="F20" s="251"/>
      <c r="G20" s="251"/>
      <c r="H20" s="54"/>
      <c r="I20" s="113"/>
      <c r="J20" s="54"/>
      <c r="K20" s="54"/>
      <c r="L20" s="54"/>
      <c r="M20" s="54"/>
      <c r="N20" s="54"/>
      <c r="O20" s="54"/>
      <c r="P20" s="54"/>
      <c r="Q20" s="54"/>
      <c r="R20" s="98"/>
    </row>
    <row r="21" spans="1:18" ht="14.25" customHeight="1" x14ac:dyDescent="0.2">
      <c r="A21" s="119"/>
      <c r="B21" s="54"/>
      <c r="C21" s="54"/>
      <c r="D21" s="54"/>
      <c r="E21" s="54"/>
      <c r="F21" s="54"/>
      <c r="G21" s="54"/>
      <c r="H21" s="113"/>
      <c r="I21" s="57"/>
      <c r="J21" s="57"/>
      <c r="K21" s="57"/>
      <c r="L21" s="54"/>
      <c r="M21" s="54"/>
      <c r="N21" s="54"/>
      <c r="O21" s="54"/>
      <c r="P21" s="54"/>
      <c r="Q21" s="54"/>
      <c r="R21" s="98"/>
    </row>
    <row r="22" spans="1:18" ht="12.75" customHeight="1" x14ac:dyDescent="0.2">
      <c r="A22" s="252"/>
      <c r="B22" s="247"/>
      <c r="C22" s="247"/>
      <c r="D22" s="54"/>
      <c r="E22" s="250"/>
      <c r="F22" s="250"/>
      <c r="G22" s="250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98"/>
    </row>
    <row r="23" spans="1:18" ht="18" customHeight="1" x14ac:dyDescent="0.2">
      <c r="A23" s="252"/>
      <c r="B23" s="247"/>
      <c r="C23" s="247"/>
      <c r="D23" s="114"/>
      <c r="E23" s="250"/>
      <c r="F23" s="250"/>
      <c r="G23" s="250"/>
      <c r="H23" s="105"/>
      <c r="I23" s="245"/>
      <c r="J23" s="245"/>
      <c r="K23" s="245"/>
      <c r="L23" s="54"/>
      <c r="M23" s="54"/>
      <c r="N23" s="54"/>
      <c r="O23" s="54"/>
      <c r="P23" s="54"/>
      <c r="Q23" s="54"/>
      <c r="R23" s="98"/>
    </row>
    <row r="24" spans="1:18" ht="15" customHeight="1" x14ac:dyDescent="0.2">
      <c r="A24" s="252"/>
      <c r="B24" s="247"/>
      <c r="C24" s="247"/>
      <c r="D24" s="54"/>
      <c r="E24" s="54"/>
      <c r="F24" s="54"/>
      <c r="G24" s="54"/>
      <c r="H24" s="54"/>
      <c r="I24" s="245"/>
      <c r="J24" s="245"/>
      <c r="K24" s="245"/>
      <c r="L24" s="54"/>
      <c r="M24" s="54"/>
      <c r="N24" s="54"/>
      <c r="O24" s="54"/>
      <c r="P24" s="54"/>
      <c r="Q24" s="54"/>
      <c r="R24" s="98"/>
    </row>
    <row r="25" spans="1:18" ht="18.75" customHeight="1" x14ac:dyDescent="0.2">
      <c r="A25" s="252"/>
      <c r="B25" s="247"/>
      <c r="C25" s="247"/>
      <c r="D25" s="251"/>
      <c r="E25" s="251"/>
      <c r="F25" s="251"/>
      <c r="G25" s="54"/>
      <c r="H25" s="57"/>
      <c r="I25" s="57"/>
      <c r="J25" s="57"/>
      <c r="K25" s="54"/>
      <c r="L25" s="54"/>
      <c r="M25" s="54"/>
      <c r="N25" s="54"/>
      <c r="O25" s="54"/>
      <c r="P25" s="54"/>
      <c r="Q25" s="54"/>
      <c r="R25" s="98"/>
    </row>
    <row r="26" spans="1:18" ht="15" customHeight="1" x14ac:dyDescent="0.2">
      <c r="A26" s="99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98"/>
    </row>
    <row r="27" spans="1:18" ht="22.5" customHeight="1" x14ac:dyDescent="0.2">
      <c r="A27" s="99"/>
      <c r="B27" s="241" t="s">
        <v>2</v>
      </c>
      <c r="C27" s="241"/>
      <c r="D27" s="241"/>
      <c r="E27" s="242" t="s">
        <v>59</v>
      </c>
      <c r="F27" s="242"/>
      <c r="G27" s="242"/>
      <c r="H27" s="57"/>
      <c r="I27" s="243" t="s">
        <v>20</v>
      </c>
      <c r="J27" s="243"/>
      <c r="K27" s="243"/>
      <c r="L27" s="116"/>
      <c r="M27" s="54"/>
      <c r="N27" s="54"/>
      <c r="O27" s="54"/>
      <c r="P27" s="57"/>
      <c r="Q27" s="57"/>
      <c r="R27" s="120"/>
    </row>
    <row r="28" spans="1:18" ht="15" customHeight="1" x14ac:dyDescent="0.2">
      <c r="A28" s="99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98"/>
    </row>
    <row r="29" spans="1:18" ht="15" customHeight="1" x14ac:dyDescent="0.25">
      <c r="A29" s="99"/>
      <c r="B29" s="54"/>
      <c r="C29" s="54"/>
      <c r="D29" s="54"/>
      <c r="E29" s="54"/>
      <c r="F29" s="244" t="s">
        <v>31</v>
      </c>
      <c r="G29" s="244"/>
      <c r="H29" s="244"/>
      <c r="I29" s="121"/>
      <c r="J29" s="121"/>
      <c r="K29" s="54"/>
      <c r="L29" s="54"/>
      <c r="M29" s="54"/>
      <c r="N29" s="54"/>
      <c r="O29" s="54"/>
      <c r="P29" s="245"/>
      <c r="Q29" s="245"/>
      <c r="R29" s="246"/>
    </row>
    <row r="30" spans="1:18" ht="15" customHeight="1" x14ac:dyDescent="0.2">
      <c r="A30" s="99"/>
      <c r="B30" s="54"/>
      <c r="C30" s="54"/>
      <c r="D30" s="54"/>
      <c r="E30" s="54"/>
      <c r="F30" s="54"/>
      <c r="G30" s="54"/>
      <c r="H30" s="121"/>
      <c r="I30" s="121"/>
      <c r="J30" s="121"/>
      <c r="K30" s="54"/>
      <c r="L30" s="54"/>
      <c r="M30" s="54"/>
      <c r="N30" s="54"/>
      <c r="O30" s="54"/>
      <c r="P30" s="245"/>
      <c r="Q30" s="245"/>
      <c r="R30" s="246"/>
    </row>
    <row r="31" spans="1:18" ht="15" customHeight="1" x14ac:dyDescent="0.2">
      <c r="A31" s="99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98"/>
    </row>
    <row r="32" spans="1:18" ht="15" customHeigh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2"/>
    </row>
  </sheetData>
  <mergeCells count="34">
    <mergeCell ref="A1:C3"/>
    <mergeCell ref="D1:R1"/>
    <mergeCell ref="D2:R2"/>
    <mergeCell ref="D3:F3"/>
    <mergeCell ref="G3:H3"/>
    <mergeCell ref="I3:N3"/>
    <mergeCell ref="O3:R3"/>
    <mergeCell ref="B9:C10"/>
    <mergeCell ref="F10:G10"/>
    <mergeCell ref="I10:K10"/>
    <mergeCell ref="A11:A15"/>
    <mergeCell ref="B11:B15"/>
    <mergeCell ref="I12:J13"/>
    <mergeCell ref="O15:Q15"/>
    <mergeCell ref="A16:C16"/>
    <mergeCell ref="J16:L16"/>
    <mergeCell ref="O16:Q18"/>
    <mergeCell ref="J17:L17"/>
    <mergeCell ref="F18:H18"/>
    <mergeCell ref="J18:K18"/>
    <mergeCell ref="F19:G19"/>
    <mergeCell ref="J19:K19"/>
    <mergeCell ref="A20:C20"/>
    <mergeCell ref="E20:G20"/>
    <mergeCell ref="A22:C23"/>
    <mergeCell ref="E22:G23"/>
    <mergeCell ref="I23:K24"/>
    <mergeCell ref="A24:C25"/>
    <mergeCell ref="D25:F25"/>
    <mergeCell ref="B27:D27"/>
    <mergeCell ref="E27:G27"/>
    <mergeCell ref="I27:K27"/>
    <mergeCell ref="F29:H29"/>
    <mergeCell ref="P29:R30"/>
  </mergeCells>
  <pageMargins left="0.47244094488188981" right="0.35433070866141736" top="0.55118110236220474" bottom="0.31496062992125984" header="0" footer="0"/>
  <pageSetup scale="75" orientation="landscape" horizontalDpi="1200" verticalDpi="1200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94"/>
  <sheetViews>
    <sheetView tabSelected="1" view="pageBreakPreview" topLeftCell="J57" zoomScale="80" zoomScaleNormal="90" zoomScaleSheetLayoutView="80" workbookViewId="0">
      <selection activeCell="Y67" sqref="Y67:Y73"/>
    </sheetView>
  </sheetViews>
  <sheetFormatPr baseColWidth="10" defaultRowHeight="14.25" x14ac:dyDescent="0.2"/>
  <cols>
    <col min="1" max="1" width="3.7109375" style="38" customWidth="1"/>
    <col min="2" max="2" width="10.42578125" style="18" customWidth="1"/>
    <col min="3" max="3" width="9.7109375" style="9" customWidth="1"/>
    <col min="4" max="4" width="12.5703125" style="9" customWidth="1"/>
    <col min="5" max="5" width="12.28515625" style="2" customWidth="1"/>
    <col min="6" max="6" width="10.140625" style="2" customWidth="1"/>
    <col min="7" max="7" width="10" style="4" customWidth="1"/>
    <col min="8" max="8" width="11.140625" style="4" customWidth="1"/>
    <col min="9" max="9" width="13.5703125" style="45" customWidth="1"/>
    <col min="10" max="10" width="13.85546875" style="45" customWidth="1"/>
    <col min="11" max="11" width="24.5703125" style="19" customWidth="1"/>
    <col min="12" max="12" width="25.85546875" style="19" customWidth="1"/>
    <col min="13" max="14" width="4.28515625" style="5" customWidth="1"/>
    <col min="15" max="15" width="11.42578125" style="5" customWidth="1"/>
    <col min="16" max="16" width="24.28515625" style="5" customWidth="1"/>
    <col min="17" max="17" width="12.28515625" style="5" customWidth="1"/>
    <col min="18" max="18" width="8.42578125" style="7" customWidth="1"/>
    <col min="19" max="19" width="8.28515625" style="6" customWidth="1"/>
    <col min="20" max="20" width="11.140625" style="6" customWidth="1"/>
    <col min="21" max="21" width="11.42578125" style="7" customWidth="1"/>
    <col min="22" max="22" width="11.42578125" style="46" customWidth="1"/>
    <col min="23" max="23" width="10.7109375" style="46" customWidth="1"/>
    <col min="24" max="24" width="14.42578125" style="46" customWidth="1"/>
    <col min="25" max="25" width="17" style="38" customWidth="1"/>
    <col min="26" max="26" width="17.28515625" style="38" customWidth="1"/>
    <col min="27" max="27" width="2.85546875" style="38" customWidth="1"/>
    <col min="28" max="16384" width="11.42578125" style="38"/>
  </cols>
  <sheetData>
    <row r="1" spans="2:29" s="48" customFormat="1" ht="18" customHeight="1" x14ac:dyDescent="0.2">
      <c r="B1" s="220"/>
      <c r="C1" s="220"/>
      <c r="D1" s="220"/>
      <c r="E1" s="221" t="s">
        <v>24</v>
      </c>
      <c r="F1" s="221"/>
      <c r="G1" s="221"/>
      <c r="H1" s="221"/>
      <c r="I1" s="221"/>
      <c r="J1" s="221"/>
      <c r="K1" s="221"/>
      <c r="L1" s="221"/>
      <c r="M1" s="47"/>
      <c r="N1" s="47"/>
      <c r="O1" s="220"/>
      <c r="P1" s="220"/>
      <c r="Q1" s="220"/>
      <c r="R1" s="221" t="s">
        <v>24</v>
      </c>
      <c r="S1" s="221"/>
      <c r="T1" s="221"/>
      <c r="U1" s="221"/>
      <c r="V1" s="221"/>
      <c r="W1" s="221"/>
      <c r="X1" s="221"/>
      <c r="Y1" s="221"/>
      <c r="Z1" s="221"/>
    </row>
    <row r="2" spans="2:29" s="5" customFormat="1" ht="25.5" customHeight="1" x14ac:dyDescent="0.2">
      <c r="B2" s="220"/>
      <c r="C2" s="220"/>
      <c r="D2" s="220"/>
      <c r="E2" s="222" t="s">
        <v>32</v>
      </c>
      <c r="F2" s="222"/>
      <c r="G2" s="222"/>
      <c r="H2" s="222"/>
      <c r="I2" s="222"/>
      <c r="J2" s="222"/>
      <c r="K2" s="222"/>
      <c r="L2" s="222"/>
      <c r="M2" s="49"/>
      <c r="N2" s="49"/>
      <c r="O2" s="220"/>
      <c r="P2" s="220"/>
      <c r="Q2" s="220"/>
      <c r="R2" s="222" t="s">
        <v>22</v>
      </c>
      <c r="S2" s="222"/>
      <c r="T2" s="222"/>
      <c r="U2" s="222"/>
      <c r="V2" s="222"/>
      <c r="W2" s="222"/>
      <c r="X2" s="222"/>
      <c r="Y2" s="222"/>
      <c r="Z2" s="222"/>
    </row>
    <row r="3" spans="2:29" s="41" customFormat="1" ht="18" customHeight="1" x14ac:dyDescent="0.2">
      <c r="B3" s="220"/>
      <c r="C3" s="220"/>
      <c r="D3" s="220"/>
      <c r="E3" s="282" t="s">
        <v>26</v>
      </c>
      <c r="F3" s="282"/>
      <c r="G3" s="282"/>
      <c r="H3" s="268" t="s">
        <v>93</v>
      </c>
      <c r="I3" s="283"/>
      <c r="J3" s="268" t="s">
        <v>115</v>
      </c>
      <c r="K3" s="283"/>
      <c r="L3" s="104" t="s">
        <v>89</v>
      </c>
      <c r="O3" s="220"/>
      <c r="P3" s="220"/>
      <c r="Q3" s="220"/>
      <c r="R3" s="219" t="s">
        <v>26</v>
      </c>
      <c r="S3" s="219"/>
      <c r="T3" s="219"/>
      <c r="U3" s="219" t="s">
        <v>93</v>
      </c>
      <c r="V3" s="219"/>
      <c r="W3" s="219" t="s">
        <v>115</v>
      </c>
      <c r="X3" s="219"/>
      <c r="Y3" s="219"/>
      <c r="Z3" s="104" t="s">
        <v>92</v>
      </c>
      <c r="AA3" s="89"/>
      <c r="AB3" s="89"/>
      <c r="AC3" s="89"/>
    </row>
    <row r="4" spans="2:29" ht="6" customHeight="1" x14ac:dyDescent="0.2"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38"/>
      <c r="N4" s="38"/>
      <c r="O4" s="298"/>
      <c r="P4" s="298"/>
      <c r="Q4" s="298"/>
      <c r="R4" s="298"/>
      <c r="S4" s="298"/>
      <c r="T4" s="298"/>
      <c r="U4" s="298"/>
      <c r="V4" s="298"/>
      <c r="W4" s="298"/>
      <c r="X4" s="298"/>
    </row>
    <row r="5" spans="2:29" s="16" customFormat="1" ht="15.95" customHeight="1" x14ac:dyDescent="0.2">
      <c r="B5" s="35" t="s">
        <v>17</v>
      </c>
      <c r="C5" s="35"/>
      <c r="D5" s="163"/>
      <c r="E5" s="163"/>
      <c r="F5" s="163"/>
      <c r="G5" s="163"/>
      <c r="H5" s="163"/>
      <c r="I5" s="163"/>
      <c r="J5" s="163"/>
      <c r="K5" s="163"/>
      <c r="L5" s="163"/>
      <c r="M5" s="35"/>
      <c r="N5" s="35"/>
      <c r="O5" s="287" t="s">
        <v>20</v>
      </c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9"/>
    </row>
    <row r="6" spans="2:29" s="5" customFormat="1" ht="15.95" customHeight="1" x14ac:dyDescent="0.2">
      <c r="B6" s="35" t="s">
        <v>19</v>
      </c>
      <c r="C6" s="35"/>
      <c r="D6" s="35"/>
      <c r="E6" s="163"/>
      <c r="F6" s="163"/>
      <c r="G6" s="163"/>
      <c r="H6" s="163"/>
      <c r="I6" s="163"/>
      <c r="J6" s="163"/>
      <c r="K6" s="163"/>
      <c r="L6" s="163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2:29" s="5" customFormat="1" ht="15.95" customHeight="1" x14ac:dyDescent="0.2">
      <c r="B7" s="35" t="s">
        <v>18</v>
      </c>
      <c r="C7" s="35"/>
      <c r="D7" s="163"/>
      <c r="E7" s="163"/>
      <c r="F7" s="163"/>
      <c r="G7" s="163"/>
      <c r="H7" s="163"/>
      <c r="I7" s="163"/>
      <c r="J7" s="163"/>
      <c r="K7" s="163"/>
      <c r="L7" s="163"/>
      <c r="M7" s="35"/>
      <c r="N7" s="35"/>
      <c r="O7" s="35"/>
      <c r="P7" s="295"/>
      <c r="Q7" s="295"/>
      <c r="R7" s="35"/>
      <c r="S7" s="295"/>
      <c r="T7" s="295"/>
      <c r="U7" s="295"/>
      <c r="V7" s="35"/>
      <c r="W7" s="295"/>
      <c r="X7" s="295"/>
      <c r="Y7" s="295"/>
    </row>
    <row r="8" spans="2:29" s="5" customFormat="1" ht="14.25" customHeight="1" x14ac:dyDescent="0.2"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33"/>
      <c r="N8" s="33"/>
      <c r="O8" s="33"/>
      <c r="P8" s="295"/>
      <c r="Q8" s="295"/>
      <c r="R8" s="35"/>
      <c r="S8" s="295"/>
      <c r="T8" s="295"/>
      <c r="U8" s="295"/>
      <c r="V8" s="33"/>
      <c r="W8" s="295"/>
      <c r="X8" s="295"/>
      <c r="Y8" s="295"/>
    </row>
    <row r="9" spans="2:29" s="5" customFormat="1" ht="14.25" customHeight="1" x14ac:dyDescent="0.2">
      <c r="B9" s="295" t="s">
        <v>62</v>
      </c>
      <c r="C9" s="295"/>
      <c r="D9" s="295"/>
      <c r="E9" s="295"/>
      <c r="F9" s="295"/>
      <c r="G9" s="1"/>
      <c r="H9" s="1"/>
      <c r="I9" s="1"/>
      <c r="J9" s="1"/>
      <c r="K9" s="1"/>
      <c r="L9" s="1"/>
      <c r="M9" s="33"/>
      <c r="N9" s="33"/>
      <c r="O9" s="33"/>
      <c r="P9" s="295"/>
      <c r="Q9" s="295"/>
      <c r="R9" s="35"/>
      <c r="S9" s="295"/>
      <c r="T9" s="295"/>
      <c r="U9" s="295"/>
      <c r="V9" s="33"/>
      <c r="W9" s="295"/>
      <c r="X9" s="295"/>
      <c r="Y9" s="295"/>
    </row>
    <row r="10" spans="2:29" s="5" customFormat="1" ht="14.25" customHeight="1" x14ac:dyDescent="0.2">
      <c r="B10" s="1"/>
      <c r="C10" s="1"/>
      <c r="D10" s="295"/>
      <c r="E10" s="295"/>
      <c r="F10" s="295"/>
      <c r="G10" s="1"/>
      <c r="H10" s="1"/>
      <c r="I10" s="1"/>
      <c r="J10" s="1"/>
      <c r="K10" s="1"/>
      <c r="L10" s="1"/>
      <c r="M10" s="33"/>
      <c r="N10" s="33"/>
      <c r="O10" s="33"/>
      <c r="P10" s="295"/>
      <c r="Q10" s="295"/>
      <c r="R10" s="35"/>
      <c r="S10" s="295"/>
      <c r="T10" s="295"/>
      <c r="U10" s="295"/>
      <c r="V10" s="33"/>
      <c r="W10" s="295"/>
      <c r="X10" s="295"/>
      <c r="Y10" s="295"/>
    </row>
    <row r="11" spans="2:29" s="5" customFormat="1" ht="14.25" customHeight="1" x14ac:dyDescent="0.2">
      <c r="B11" s="1"/>
      <c r="C11" s="1"/>
      <c r="D11" s="295"/>
      <c r="E11" s="295"/>
      <c r="F11" s="295"/>
      <c r="G11" s="1"/>
      <c r="H11" s="1"/>
      <c r="I11" s="1"/>
      <c r="J11" s="1"/>
      <c r="K11" s="1"/>
      <c r="L11" s="1"/>
      <c r="M11" s="33"/>
      <c r="N11" s="33"/>
      <c r="O11" s="33"/>
      <c r="P11" s="33"/>
      <c r="Q11" s="35"/>
      <c r="R11" s="35"/>
      <c r="S11" s="35"/>
      <c r="T11" s="33"/>
      <c r="U11" s="33"/>
      <c r="V11" s="33"/>
      <c r="W11" s="33"/>
      <c r="X11" s="33"/>
    </row>
    <row r="12" spans="2:29" s="5" customFormat="1" ht="14.25" customHeight="1" x14ac:dyDescent="0.2">
      <c r="B12" s="1"/>
      <c r="C12" s="1"/>
      <c r="D12" s="295"/>
      <c r="E12" s="295"/>
      <c r="F12" s="295"/>
      <c r="G12" s="1"/>
      <c r="H12" s="1"/>
      <c r="I12" s="1"/>
      <c r="J12" s="1"/>
      <c r="K12" s="1"/>
      <c r="L12" s="1"/>
      <c r="M12" s="33"/>
      <c r="N12" s="33"/>
      <c r="O12" s="182"/>
      <c r="P12" s="33"/>
      <c r="Q12" s="182" t="s">
        <v>100</v>
      </c>
      <c r="R12" s="33"/>
      <c r="S12" s="33"/>
      <c r="T12" s="33"/>
      <c r="U12" s="33"/>
      <c r="V12" s="33"/>
      <c r="W12" s="33"/>
      <c r="X12" s="33"/>
      <c r="Y12" s="33"/>
    </row>
    <row r="13" spans="2:29" s="5" customFormat="1" ht="12.75" customHeight="1" x14ac:dyDescent="0.2"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R13" s="7"/>
      <c r="S13" s="6"/>
      <c r="T13" s="6"/>
      <c r="U13" s="7"/>
      <c r="V13" s="8"/>
      <c r="W13" s="8"/>
      <c r="X13" s="8"/>
    </row>
    <row r="14" spans="2:29" s="5" customFormat="1" ht="15.75" customHeight="1" x14ac:dyDescent="0.2">
      <c r="B14" s="294" t="s">
        <v>63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O14" s="287" t="s">
        <v>20</v>
      </c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9"/>
    </row>
    <row r="15" spans="2:29" s="5" customFormat="1" ht="6" customHeight="1" x14ac:dyDescent="0.2"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O15" s="10"/>
      <c r="P15" s="10"/>
      <c r="R15" s="4"/>
      <c r="S15" s="2"/>
      <c r="T15" s="2"/>
      <c r="U15" s="11"/>
      <c r="V15" s="4"/>
      <c r="W15" s="4"/>
      <c r="X15" s="8"/>
    </row>
    <row r="16" spans="2:29" s="5" customFormat="1" ht="15.75" customHeight="1" x14ac:dyDescent="0.2">
      <c r="B16" s="106" t="s">
        <v>25</v>
      </c>
      <c r="C16" s="9"/>
      <c r="D16" s="9"/>
      <c r="E16" s="2"/>
      <c r="F16" s="2"/>
      <c r="G16" s="3"/>
      <c r="H16" s="4"/>
      <c r="I16" s="4"/>
      <c r="J16" s="4"/>
      <c r="K16" s="12"/>
      <c r="L16" s="12"/>
      <c r="P16" s="160" t="s">
        <v>80</v>
      </c>
      <c r="Q16" s="299"/>
      <c r="R16" s="299"/>
      <c r="S16" s="299"/>
      <c r="T16" s="299"/>
      <c r="U16" s="7"/>
      <c r="V16" s="280" t="s">
        <v>10</v>
      </c>
      <c r="W16" s="280"/>
      <c r="X16" s="281"/>
      <c r="Y16" s="281"/>
      <c r="Z16" s="281"/>
    </row>
    <row r="17" spans="2:26" x14ac:dyDescent="0.2">
      <c r="B17" s="14"/>
      <c r="C17" s="13"/>
      <c r="I17" s="4"/>
      <c r="J17" s="4"/>
      <c r="K17" s="12"/>
      <c r="L17" s="12"/>
      <c r="O17" s="14"/>
      <c r="P17" s="14"/>
      <c r="S17" s="2"/>
      <c r="T17" s="2"/>
      <c r="V17" s="4"/>
      <c r="W17" s="4"/>
      <c r="X17" s="12"/>
    </row>
    <row r="18" spans="2:26" s="43" customFormat="1" ht="22.5" customHeight="1" x14ac:dyDescent="0.25">
      <c r="B18" s="122" t="s">
        <v>5</v>
      </c>
      <c r="C18" s="296" t="s">
        <v>36</v>
      </c>
      <c r="D18" s="296"/>
      <c r="E18" s="122" t="s">
        <v>16</v>
      </c>
      <c r="F18" s="123" t="s">
        <v>38</v>
      </c>
      <c r="G18" s="123" t="s">
        <v>39</v>
      </c>
      <c r="H18" s="124" t="s">
        <v>60</v>
      </c>
      <c r="I18" s="125" t="s">
        <v>61</v>
      </c>
      <c r="J18" s="125" t="s">
        <v>35</v>
      </c>
      <c r="K18" s="133" t="s">
        <v>13</v>
      </c>
      <c r="L18" s="133"/>
      <c r="M18" s="32"/>
      <c r="N18" s="32"/>
      <c r="O18" s="122" t="s">
        <v>5</v>
      </c>
      <c r="P18" s="122" t="s">
        <v>36</v>
      </c>
      <c r="Q18" s="122" t="s">
        <v>16</v>
      </c>
      <c r="R18" s="123" t="s">
        <v>38</v>
      </c>
      <c r="S18" s="123" t="s">
        <v>39</v>
      </c>
      <c r="T18" s="124" t="s">
        <v>50</v>
      </c>
      <c r="U18" s="124" t="s">
        <v>51</v>
      </c>
      <c r="V18" s="125" t="s">
        <v>33</v>
      </c>
      <c r="W18" s="125" t="s">
        <v>34</v>
      </c>
      <c r="X18" s="125" t="s">
        <v>35</v>
      </c>
      <c r="Y18" s="133" t="s">
        <v>13</v>
      </c>
      <c r="Z18" s="133"/>
    </row>
    <row r="19" spans="2:26" s="44" customFormat="1" ht="10.5" customHeight="1" x14ac:dyDescent="0.2">
      <c r="B19" s="134"/>
      <c r="C19" s="300"/>
      <c r="D19" s="300"/>
      <c r="E19" s="136"/>
      <c r="F19" s="136"/>
      <c r="G19" s="137"/>
      <c r="H19" s="137" t="e">
        <f>AVERAGE(F19:G19)</f>
        <v>#DIV/0!</v>
      </c>
      <c r="I19" s="137" t="e">
        <f>_xlfn.VAR.S(F19:G19)</f>
        <v>#DIV/0!</v>
      </c>
      <c r="J19" s="137" t="e">
        <f>(I19-H19)/(H20^2)</f>
        <v>#DIV/0!</v>
      </c>
      <c r="K19" s="138"/>
      <c r="L19" s="139"/>
      <c r="M19" s="16"/>
      <c r="N19" s="16"/>
      <c r="O19" s="134"/>
      <c r="P19" s="143"/>
      <c r="Q19" s="130"/>
      <c r="R19" s="153"/>
      <c r="S19" s="150"/>
      <c r="T19" s="150" t="e">
        <f>LOG10(R19)</f>
        <v>#NUM!</v>
      </c>
      <c r="U19" s="128" t="e">
        <f>LOG10(S19)</f>
        <v>#NUM!</v>
      </c>
      <c r="V19" s="139" t="e">
        <f>((T19-U19)^2)/2</f>
        <v>#NUM!</v>
      </c>
      <c r="W19" s="139" t="e">
        <f>(0.1886)/AVERAGE(R19:S19)</f>
        <v>#DIV/0!</v>
      </c>
      <c r="X19" s="138" t="e">
        <f>V19-W19</f>
        <v>#NUM!</v>
      </c>
      <c r="Y19" s="132"/>
      <c r="Z19" s="132"/>
    </row>
    <row r="20" spans="2:26" s="44" customFormat="1" ht="10.5" customHeight="1" x14ac:dyDescent="0.2">
      <c r="B20" s="134"/>
      <c r="C20" s="300"/>
      <c r="D20" s="300"/>
      <c r="E20" s="136"/>
      <c r="F20" s="136"/>
      <c r="G20" s="137"/>
      <c r="H20" s="137" t="e">
        <f t="shared" ref="H20:H44" si="0">AVERAGE(F20:G20)</f>
        <v>#DIV/0!</v>
      </c>
      <c r="I20" s="137" t="e">
        <f t="shared" ref="I20:I44" si="1">_xlfn.VAR.S(F20:G20)</f>
        <v>#DIV/0!</v>
      </c>
      <c r="J20" s="137" t="e">
        <f t="shared" ref="J20:J44" si="2">(I20-H20)/(H21^2)</f>
        <v>#DIV/0!</v>
      </c>
      <c r="K20" s="138"/>
      <c r="L20" s="139"/>
      <c r="M20" s="16"/>
      <c r="N20" s="16"/>
      <c r="O20" s="134"/>
      <c r="P20" s="135"/>
      <c r="Q20" s="136"/>
      <c r="R20" s="152"/>
      <c r="S20" s="151"/>
      <c r="T20" s="150" t="e">
        <f t="shared" ref="T20:T44" si="3">LOG10(R20)</f>
        <v>#NUM!</v>
      </c>
      <c r="U20" s="128" t="e">
        <f t="shared" ref="U20:U44" si="4">LOG10(S20)</f>
        <v>#NUM!</v>
      </c>
      <c r="V20" s="139" t="e">
        <f t="shared" ref="V20:V44" si="5">((T20-U20)^2)/2</f>
        <v>#NUM!</v>
      </c>
      <c r="W20" s="139" t="e">
        <f t="shared" ref="W20:W44" si="6">(0.1886)/AVERAGE(R20:S20)</f>
        <v>#DIV/0!</v>
      </c>
      <c r="X20" s="138" t="e">
        <f t="shared" ref="X20:X44" si="7">V20-W20</f>
        <v>#NUM!</v>
      </c>
      <c r="Y20" s="132"/>
      <c r="Z20" s="132"/>
    </row>
    <row r="21" spans="2:26" s="44" customFormat="1" ht="10.5" customHeight="1" x14ac:dyDescent="0.2">
      <c r="B21" s="134"/>
      <c r="C21" s="302"/>
      <c r="D21" s="302"/>
      <c r="E21" s="136"/>
      <c r="F21" s="136"/>
      <c r="G21" s="137"/>
      <c r="H21" s="137" t="e">
        <f t="shared" si="0"/>
        <v>#DIV/0!</v>
      </c>
      <c r="I21" s="137" t="e">
        <f t="shared" si="1"/>
        <v>#DIV/0!</v>
      </c>
      <c r="J21" s="137" t="e">
        <f t="shared" si="2"/>
        <v>#DIV/0!</v>
      </c>
      <c r="K21" s="138"/>
      <c r="L21" s="139"/>
      <c r="M21" s="16"/>
      <c r="N21" s="16"/>
      <c r="O21" s="134"/>
      <c r="P21" s="143"/>
      <c r="Q21" s="130"/>
      <c r="R21" s="153"/>
      <c r="S21" s="150"/>
      <c r="T21" s="150" t="e">
        <f t="shared" si="3"/>
        <v>#NUM!</v>
      </c>
      <c r="U21" s="128" t="e">
        <f t="shared" si="4"/>
        <v>#NUM!</v>
      </c>
      <c r="V21" s="139" t="e">
        <f t="shared" si="5"/>
        <v>#NUM!</v>
      </c>
      <c r="W21" s="139" t="e">
        <f t="shared" si="6"/>
        <v>#DIV/0!</v>
      </c>
      <c r="X21" s="138" t="e">
        <f t="shared" si="7"/>
        <v>#NUM!</v>
      </c>
      <c r="Y21" s="132"/>
      <c r="Z21" s="132"/>
    </row>
    <row r="22" spans="2:26" s="44" customFormat="1" ht="10.5" customHeight="1" x14ac:dyDescent="0.2">
      <c r="B22" s="134"/>
      <c r="C22" s="300"/>
      <c r="D22" s="300"/>
      <c r="E22" s="136"/>
      <c r="F22" s="136"/>
      <c r="G22" s="137"/>
      <c r="H22" s="137" t="e">
        <f t="shared" si="0"/>
        <v>#DIV/0!</v>
      </c>
      <c r="I22" s="137" t="e">
        <f t="shared" si="1"/>
        <v>#DIV/0!</v>
      </c>
      <c r="J22" s="137" t="e">
        <f t="shared" si="2"/>
        <v>#DIV/0!</v>
      </c>
      <c r="K22" s="138"/>
      <c r="L22" s="139"/>
      <c r="M22" s="16"/>
      <c r="N22" s="16"/>
      <c r="O22" s="134"/>
      <c r="P22" s="135"/>
      <c r="Q22" s="136"/>
      <c r="R22" s="152"/>
      <c r="S22" s="151"/>
      <c r="T22" s="150" t="e">
        <f t="shared" si="3"/>
        <v>#NUM!</v>
      </c>
      <c r="U22" s="128" t="e">
        <f t="shared" si="4"/>
        <v>#NUM!</v>
      </c>
      <c r="V22" s="139" t="e">
        <f t="shared" si="5"/>
        <v>#NUM!</v>
      </c>
      <c r="W22" s="139" t="e">
        <f t="shared" si="6"/>
        <v>#DIV/0!</v>
      </c>
      <c r="X22" s="138" t="e">
        <f t="shared" si="7"/>
        <v>#NUM!</v>
      </c>
      <c r="Y22" s="132"/>
      <c r="Z22" s="132"/>
    </row>
    <row r="23" spans="2:26" s="44" customFormat="1" ht="10.5" customHeight="1" x14ac:dyDescent="0.2">
      <c r="B23" s="134"/>
      <c r="C23" s="300"/>
      <c r="D23" s="300"/>
      <c r="E23" s="140"/>
      <c r="F23" s="140"/>
      <c r="G23" s="137"/>
      <c r="H23" s="137" t="e">
        <f t="shared" si="0"/>
        <v>#DIV/0!</v>
      </c>
      <c r="I23" s="137" t="e">
        <f t="shared" si="1"/>
        <v>#DIV/0!</v>
      </c>
      <c r="J23" s="137" t="e">
        <f t="shared" si="2"/>
        <v>#DIV/0!</v>
      </c>
      <c r="K23" s="138"/>
      <c r="L23" s="139"/>
      <c r="M23" s="16"/>
      <c r="N23" s="16"/>
      <c r="O23" s="134"/>
      <c r="P23" s="135"/>
      <c r="Q23" s="136"/>
      <c r="R23" s="152"/>
      <c r="S23" s="151"/>
      <c r="T23" s="150" t="e">
        <f t="shared" si="3"/>
        <v>#NUM!</v>
      </c>
      <c r="U23" s="128" t="e">
        <f t="shared" si="4"/>
        <v>#NUM!</v>
      </c>
      <c r="V23" s="139" t="e">
        <f t="shared" si="5"/>
        <v>#NUM!</v>
      </c>
      <c r="W23" s="139" t="e">
        <f t="shared" si="6"/>
        <v>#DIV/0!</v>
      </c>
      <c r="X23" s="138" t="e">
        <f t="shared" si="7"/>
        <v>#NUM!</v>
      </c>
      <c r="Y23" s="132"/>
      <c r="Z23" s="132"/>
    </row>
    <row r="24" spans="2:26" s="44" customFormat="1" ht="10.5" customHeight="1" x14ac:dyDescent="0.2">
      <c r="B24" s="134"/>
      <c r="C24" s="302"/>
      <c r="D24" s="302"/>
      <c r="E24" s="136"/>
      <c r="F24" s="136"/>
      <c r="G24" s="137"/>
      <c r="H24" s="137" t="e">
        <f t="shared" si="0"/>
        <v>#DIV/0!</v>
      </c>
      <c r="I24" s="137" t="e">
        <f t="shared" si="1"/>
        <v>#DIV/0!</v>
      </c>
      <c r="J24" s="137" t="e">
        <f>(I24-H24)/(H31^2)</f>
        <v>#DIV/0!</v>
      </c>
      <c r="K24" s="138"/>
      <c r="L24" s="139"/>
      <c r="M24" s="16"/>
      <c r="N24" s="16"/>
      <c r="O24" s="134"/>
      <c r="P24" s="135"/>
      <c r="Q24" s="136"/>
      <c r="R24" s="152"/>
      <c r="S24" s="151"/>
      <c r="T24" s="150" t="e">
        <f t="shared" si="3"/>
        <v>#NUM!</v>
      </c>
      <c r="U24" s="128" t="e">
        <f t="shared" si="4"/>
        <v>#NUM!</v>
      </c>
      <c r="V24" s="139" t="e">
        <f t="shared" si="5"/>
        <v>#NUM!</v>
      </c>
      <c r="W24" s="139" t="e">
        <f t="shared" si="6"/>
        <v>#DIV/0!</v>
      </c>
      <c r="X24" s="138" t="e">
        <f t="shared" si="7"/>
        <v>#NUM!</v>
      </c>
      <c r="Y24" s="132"/>
      <c r="Z24" s="132"/>
    </row>
    <row r="25" spans="2:26" s="44" customFormat="1" ht="10.5" customHeight="1" x14ac:dyDescent="0.2">
      <c r="B25" s="134"/>
      <c r="C25" s="302"/>
      <c r="D25" s="302"/>
      <c r="E25" s="136"/>
      <c r="F25" s="136"/>
      <c r="G25" s="137"/>
      <c r="H25" s="137" t="e">
        <f t="shared" si="0"/>
        <v>#DIV/0!</v>
      </c>
      <c r="I25" s="137" t="e">
        <f t="shared" si="1"/>
        <v>#DIV/0!</v>
      </c>
      <c r="J25" s="137" t="e">
        <f t="shared" ref="J25:J31" si="8">(I25-H25)/(H32^2)</f>
        <v>#DIV/0!</v>
      </c>
      <c r="K25" s="138"/>
      <c r="L25" s="139"/>
      <c r="M25" s="16"/>
      <c r="N25" s="16"/>
      <c r="O25" s="134"/>
      <c r="P25" s="135"/>
      <c r="Q25" s="136"/>
      <c r="R25" s="152"/>
      <c r="S25" s="151"/>
      <c r="T25" s="150" t="e">
        <f t="shared" si="3"/>
        <v>#NUM!</v>
      </c>
      <c r="U25" s="128" t="e">
        <f t="shared" si="4"/>
        <v>#NUM!</v>
      </c>
      <c r="V25" s="139" t="e">
        <f t="shared" si="5"/>
        <v>#NUM!</v>
      </c>
      <c r="W25" s="139" t="e">
        <f t="shared" si="6"/>
        <v>#DIV/0!</v>
      </c>
      <c r="X25" s="138" t="e">
        <f t="shared" si="7"/>
        <v>#NUM!</v>
      </c>
      <c r="Y25" s="132"/>
      <c r="Z25" s="132"/>
    </row>
    <row r="26" spans="2:26" s="44" customFormat="1" ht="10.5" customHeight="1" x14ac:dyDescent="0.2">
      <c r="B26" s="134"/>
      <c r="C26" s="302"/>
      <c r="D26" s="302"/>
      <c r="E26" s="136"/>
      <c r="F26" s="136"/>
      <c r="G26" s="137"/>
      <c r="H26" s="137" t="e">
        <f t="shared" si="0"/>
        <v>#DIV/0!</v>
      </c>
      <c r="I26" s="137" t="e">
        <f t="shared" si="1"/>
        <v>#DIV/0!</v>
      </c>
      <c r="J26" s="137" t="e">
        <f t="shared" si="8"/>
        <v>#DIV/0!</v>
      </c>
      <c r="K26" s="138"/>
      <c r="L26" s="139"/>
      <c r="M26" s="16"/>
      <c r="N26" s="16"/>
      <c r="O26" s="134"/>
      <c r="P26" s="135"/>
      <c r="Q26" s="136"/>
      <c r="R26" s="152"/>
      <c r="S26" s="151"/>
      <c r="T26" s="150" t="e">
        <f t="shared" si="3"/>
        <v>#NUM!</v>
      </c>
      <c r="U26" s="128" t="e">
        <f t="shared" si="4"/>
        <v>#NUM!</v>
      </c>
      <c r="V26" s="139" t="e">
        <f t="shared" si="5"/>
        <v>#NUM!</v>
      </c>
      <c r="W26" s="139" t="e">
        <f t="shared" si="6"/>
        <v>#DIV/0!</v>
      </c>
      <c r="X26" s="138" t="e">
        <f t="shared" si="7"/>
        <v>#NUM!</v>
      </c>
      <c r="Y26" s="132"/>
      <c r="Z26" s="132"/>
    </row>
    <row r="27" spans="2:26" s="44" customFormat="1" ht="10.5" customHeight="1" x14ac:dyDescent="0.2">
      <c r="B27" s="134"/>
      <c r="C27" s="302"/>
      <c r="D27" s="302"/>
      <c r="E27" s="136"/>
      <c r="F27" s="136"/>
      <c r="G27" s="137"/>
      <c r="H27" s="137" t="e">
        <f t="shared" si="0"/>
        <v>#DIV/0!</v>
      </c>
      <c r="I27" s="137" t="e">
        <f t="shared" si="1"/>
        <v>#DIV/0!</v>
      </c>
      <c r="J27" s="137" t="e">
        <f t="shared" si="8"/>
        <v>#DIV/0!</v>
      </c>
      <c r="K27" s="138"/>
      <c r="L27" s="139"/>
      <c r="M27" s="16"/>
      <c r="N27" s="16"/>
      <c r="O27" s="134"/>
      <c r="P27" s="135"/>
      <c r="Q27" s="136"/>
      <c r="R27" s="152"/>
      <c r="S27" s="151"/>
      <c r="T27" s="150" t="e">
        <f t="shared" si="3"/>
        <v>#NUM!</v>
      </c>
      <c r="U27" s="128" t="e">
        <f t="shared" si="4"/>
        <v>#NUM!</v>
      </c>
      <c r="V27" s="139" t="e">
        <f t="shared" si="5"/>
        <v>#NUM!</v>
      </c>
      <c r="W27" s="139" t="e">
        <f t="shared" si="6"/>
        <v>#DIV/0!</v>
      </c>
      <c r="X27" s="138" t="e">
        <f t="shared" si="7"/>
        <v>#NUM!</v>
      </c>
      <c r="Y27" s="132"/>
      <c r="Z27" s="132"/>
    </row>
    <row r="28" spans="2:26" s="44" customFormat="1" ht="10.5" customHeight="1" x14ac:dyDescent="0.2">
      <c r="B28" s="134"/>
      <c r="C28" s="302"/>
      <c r="D28" s="302"/>
      <c r="E28" s="136"/>
      <c r="F28" s="136"/>
      <c r="G28" s="137"/>
      <c r="H28" s="137" t="e">
        <f t="shared" si="0"/>
        <v>#DIV/0!</v>
      </c>
      <c r="I28" s="137" t="e">
        <f t="shared" si="1"/>
        <v>#DIV/0!</v>
      </c>
      <c r="J28" s="137" t="e">
        <f t="shared" si="8"/>
        <v>#DIV/0!</v>
      </c>
      <c r="K28" s="138"/>
      <c r="L28" s="139"/>
      <c r="M28" s="16"/>
      <c r="N28" s="16"/>
      <c r="O28" s="134"/>
      <c r="P28" s="135"/>
      <c r="Q28" s="136"/>
      <c r="R28" s="152"/>
      <c r="S28" s="151"/>
      <c r="T28" s="150" t="e">
        <f t="shared" si="3"/>
        <v>#NUM!</v>
      </c>
      <c r="U28" s="128" t="e">
        <f t="shared" si="4"/>
        <v>#NUM!</v>
      </c>
      <c r="V28" s="139" t="e">
        <f t="shared" si="5"/>
        <v>#NUM!</v>
      </c>
      <c r="W28" s="139" t="e">
        <f t="shared" si="6"/>
        <v>#DIV/0!</v>
      </c>
      <c r="X28" s="138" t="e">
        <f t="shared" si="7"/>
        <v>#NUM!</v>
      </c>
      <c r="Y28" s="132"/>
      <c r="Z28" s="132"/>
    </row>
    <row r="29" spans="2:26" s="44" customFormat="1" ht="10.5" customHeight="1" x14ac:dyDescent="0.2">
      <c r="B29" s="134"/>
      <c r="C29" s="302"/>
      <c r="D29" s="302"/>
      <c r="E29" s="136"/>
      <c r="F29" s="136"/>
      <c r="G29" s="137"/>
      <c r="H29" s="137" t="e">
        <f t="shared" si="0"/>
        <v>#DIV/0!</v>
      </c>
      <c r="I29" s="137" t="e">
        <f t="shared" si="1"/>
        <v>#DIV/0!</v>
      </c>
      <c r="J29" s="137" t="e">
        <f t="shared" si="8"/>
        <v>#DIV/0!</v>
      </c>
      <c r="K29" s="138"/>
      <c r="L29" s="139"/>
      <c r="M29" s="16"/>
      <c r="N29" s="16"/>
      <c r="O29" s="134"/>
      <c r="P29" s="135"/>
      <c r="Q29" s="136"/>
      <c r="R29" s="152"/>
      <c r="S29" s="151"/>
      <c r="T29" s="150" t="e">
        <f t="shared" si="3"/>
        <v>#NUM!</v>
      </c>
      <c r="U29" s="128" t="e">
        <f t="shared" si="4"/>
        <v>#NUM!</v>
      </c>
      <c r="V29" s="139" t="e">
        <f t="shared" si="5"/>
        <v>#NUM!</v>
      </c>
      <c r="W29" s="139" t="e">
        <f t="shared" si="6"/>
        <v>#DIV/0!</v>
      </c>
      <c r="X29" s="138" t="e">
        <f t="shared" si="7"/>
        <v>#NUM!</v>
      </c>
      <c r="Y29" s="132"/>
      <c r="Z29" s="132"/>
    </row>
    <row r="30" spans="2:26" s="44" customFormat="1" ht="10.5" customHeight="1" x14ac:dyDescent="0.2">
      <c r="B30" s="134"/>
      <c r="C30" s="302"/>
      <c r="D30" s="302"/>
      <c r="E30" s="136"/>
      <c r="F30" s="136"/>
      <c r="G30" s="137"/>
      <c r="H30" s="137" t="e">
        <f t="shared" si="0"/>
        <v>#DIV/0!</v>
      </c>
      <c r="I30" s="137" t="e">
        <f t="shared" si="1"/>
        <v>#DIV/0!</v>
      </c>
      <c r="J30" s="137" t="e">
        <f t="shared" si="8"/>
        <v>#DIV/0!</v>
      </c>
      <c r="K30" s="138"/>
      <c r="L30" s="139"/>
      <c r="M30" s="16"/>
      <c r="N30" s="16"/>
      <c r="O30" s="134"/>
      <c r="P30" s="135"/>
      <c r="Q30" s="136"/>
      <c r="R30" s="152"/>
      <c r="S30" s="151"/>
      <c r="T30" s="150" t="e">
        <f t="shared" si="3"/>
        <v>#NUM!</v>
      </c>
      <c r="U30" s="128" t="e">
        <f t="shared" si="4"/>
        <v>#NUM!</v>
      </c>
      <c r="V30" s="139" t="e">
        <f t="shared" si="5"/>
        <v>#NUM!</v>
      </c>
      <c r="W30" s="139" t="e">
        <f t="shared" si="6"/>
        <v>#DIV/0!</v>
      </c>
      <c r="X30" s="138" t="e">
        <f t="shared" si="7"/>
        <v>#NUM!</v>
      </c>
      <c r="Y30" s="132"/>
      <c r="Z30" s="132"/>
    </row>
    <row r="31" spans="2:26" s="44" customFormat="1" ht="10.5" customHeight="1" x14ac:dyDescent="0.2">
      <c r="B31" s="134"/>
      <c r="C31" s="300"/>
      <c r="D31" s="300"/>
      <c r="E31" s="136"/>
      <c r="F31" s="136"/>
      <c r="G31" s="137"/>
      <c r="H31" s="137" t="e">
        <f t="shared" si="0"/>
        <v>#DIV/0!</v>
      </c>
      <c r="I31" s="137" t="e">
        <f t="shared" si="1"/>
        <v>#DIV/0!</v>
      </c>
      <c r="J31" s="137" t="e">
        <f t="shared" si="8"/>
        <v>#DIV/0!</v>
      </c>
      <c r="K31" s="138"/>
      <c r="L31" s="139"/>
      <c r="M31" s="16"/>
      <c r="N31" s="16"/>
      <c r="O31" s="134"/>
      <c r="P31" s="135"/>
      <c r="Q31" s="136"/>
      <c r="R31" s="152"/>
      <c r="S31" s="151"/>
      <c r="T31" s="150" t="e">
        <f t="shared" si="3"/>
        <v>#NUM!</v>
      </c>
      <c r="U31" s="128" t="e">
        <f t="shared" si="4"/>
        <v>#NUM!</v>
      </c>
      <c r="V31" s="139" t="e">
        <f t="shared" si="5"/>
        <v>#NUM!</v>
      </c>
      <c r="W31" s="139" t="e">
        <f t="shared" si="6"/>
        <v>#DIV/0!</v>
      </c>
      <c r="X31" s="138" t="e">
        <f t="shared" si="7"/>
        <v>#NUM!</v>
      </c>
      <c r="Y31" s="132"/>
      <c r="Z31" s="132"/>
    </row>
    <row r="32" spans="2:26" s="44" customFormat="1" ht="10.5" customHeight="1" x14ac:dyDescent="0.2">
      <c r="B32" s="134"/>
      <c r="C32" s="300"/>
      <c r="D32" s="300"/>
      <c r="E32" s="136"/>
      <c r="F32" s="136"/>
      <c r="G32" s="137"/>
      <c r="H32" s="137" t="e">
        <f t="shared" si="0"/>
        <v>#DIV/0!</v>
      </c>
      <c r="I32" s="137" t="e">
        <f t="shared" si="1"/>
        <v>#DIV/0!</v>
      </c>
      <c r="J32" s="137" t="e">
        <f>(I32-H32)/(H33^2)</f>
        <v>#DIV/0!</v>
      </c>
      <c r="K32" s="138"/>
      <c r="L32" s="139"/>
      <c r="M32" s="16"/>
      <c r="N32" s="16"/>
      <c r="O32" s="134"/>
      <c r="P32" s="135"/>
      <c r="Q32" s="136"/>
      <c r="R32" s="152"/>
      <c r="S32" s="151"/>
      <c r="T32" s="150" t="e">
        <f t="shared" si="3"/>
        <v>#NUM!</v>
      </c>
      <c r="U32" s="128" t="e">
        <f t="shared" si="4"/>
        <v>#NUM!</v>
      </c>
      <c r="V32" s="139" t="e">
        <f t="shared" si="5"/>
        <v>#NUM!</v>
      </c>
      <c r="W32" s="139" t="e">
        <f t="shared" si="6"/>
        <v>#DIV/0!</v>
      </c>
      <c r="X32" s="138" t="e">
        <f t="shared" si="7"/>
        <v>#NUM!</v>
      </c>
      <c r="Y32" s="132"/>
      <c r="Z32" s="132"/>
    </row>
    <row r="33" spans="2:26" s="44" customFormat="1" ht="10.5" customHeight="1" x14ac:dyDescent="0.2">
      <c r="B33" s="134"/>
      <c r="C33" s="302"/>
      <c r="D33" s="302"/>
      <c r="E33" s="136"/>
      <c r="F33" s="136"/>
      <c r="G33" s="137"/>
      <c r="H33" s="137" t="e">
        <f t="shared" si="0"/>
        <v>#DIV/0!</v>
      </c>
      <c r="I33" s="137" t="e">
        <f t="shared" si="1"/>
        <v>#DIV/0!</v>
      </c>
      <c r="J33" s="137" t="e">
        <f t="shared" ref="J33" si="9">(I33-H33)/(H45^2)</f>
        <v>#DIV/0!</v>
      </c>
      <c r="K33" s="138"/>
      <c r="L33" s="139"/>
      <c r="M33" s="16"/>
      <c r="N33" s="16"/>
      <c r="O33" s="134"/>
      <c r="P33" s="148"/>
      <c r="Q33" s="130"/>
      <c r="R33" s="153"/>
      <c r="S33" s="150"/>
      <c r="T33" s="150" t="e">
        <f t="shared" si="3"/>
        <v>#NUM!</v>
      </c>
      <c r="U33" s="128" t="e">
        <f t="shared" si="4"/>
        <v>#NUM!</v>
      </c>
      <c r="V33" s="139" t="e">
        <f t="shared" si="5"/>
        <v>#NUM!</v>
      </c>
      <c r="W33" s="139" t="e">
        <f t="shared" si="6"/>
        <v>#DIV/0!</v>
      </c>
      <c r="X33" s="138" t="e">
        <f t="shared" si="7"/>
        <v>#NUM!</v>
      </c>
      <c r="Y33" s="132"/>
      <c r="Z33" s="132"/>
    </row>
    <row r="34" spans="2:26" s="44" customFormat="1" ht="10.5" customHeight="1" x14ac:dyDescent="0.2">
      <c r="B34" s="134"/>
      <c r="C34" s="300"/>
      <c r="D34" s="300"/>
      <c r="E34" s="136"/>
      <c r="F34" s="136"/>
      <c r="G34" s="137"/>
      <c r="H34" s="137" t="e">
        <f t="shared" si="0"/>
        <v>#DIV/0!</v>
      </c>
      <c r="I34" s="137" t="e">
        <f t="shared" si="1"/>
        <v>#DIV/0!</v>
      </c>
      <c r="J34" s="137" t="e">
        <f t="shared" si="2"/>
        <v>#DIV/0!</v>
      </c>
      <c r="K34" s="138"/>
      <c r="L34" s="139"/>
      <c r="M34" s="16"/>
      <c r="N34" s="16"/>
      <c r="O34" s="134"/>
      <c r="P34" s="148"/>
      <c r="Q34" s="130"/>
      <c r="R34" s="153"/>
      <c r="S34" s="153"/>
      <c r="T34" s="150" t="e">
        <f t="shared" si="3"/>
        <v>#NUM!</v>
      </c>
      <c r="U34" s="128" t="e">
        <f t="shared" si="4"/>
        <v>#NUM!</v>
      </c>
      <c r="V34" s="139" t="e">
        <f t="shared" si="5"/>
        <v>#NUM!</v>
      </c>
      <c r="W34" s="139" t="e">
        <f t="shared" si="6"/>
        <v>#DIV/0!</v>
      </c>
      <c r="X34" s="138" t="e">
        <f t="shared" si="7"/>
        <v>#NUM!</v>
      </c>
      <c r="Y34" s="132"/>
      <c r="Z34" s="132"/>
    </row>
    <row r="35" spans="2:26" s="44" customFormat="1" ht="10.5" customHeight="1" x14ac:dyDescent="0.2">
      <c r="B35" s="134"/>
      <c r="C35" s="300"/>
      <c r="D35" s="300"/>
      <c r="E35" s="136"/>
      <c r="F35" s="136"/>
      <c r="G35" s="137"/>
      <c r="H35" s="137" t="e">
        <f t="shared" si="0"/>
        <v>#DIV/0!</v>
      </c>
      <c r="I35" s="137" t="e">
        <f t="shared" si="1"/>
        <v>#DIV/0!</v>
      </c>
      <c r="J35" s="137" t="e">
        <f t="shared" si="2"/>
        <v>#DIV/0!</v>
      </c>
      <c r="K35" s="138"/>
      <c r="L35" s="139"/>
      <c r="M35" s="16"/>
      <c r="N35" s="16"/>
      <c r="O35" s="134"/>
      <c r="P35" s="135"/>
      <c r="Q35" s="136"/>
      <c r="R35" s="152"/>
      <c r="S35" s="152"/>
      <c r="T35" s="150" t="e">
        <f t="shared" si="3"/>
        <v>#NUM!</v>
      </c>
      <c r="U35" s="128" t="e">
        <f t="shared" si="4"/>
        <v>#NUM!</v>
      </c>
      <c r="V35" s="139" t="e">
        <f t="shared" si="5"/>
        <v>#NUM!</v>
      </c>
      <c r="W35" s="139" t="e">
        <f t="shared" si="6"/>
        <v>#DIV/0!</v>
      </c>
      <c r="X35" s="138" t="e">
        <f t="shared" si="7"/>
        <v>#NUM!</v>
      </c>
      <c r="Y35" s="132"/>
      <c r="Z35" s="132"/>
    </row>
    <row r="36" spans="2:26" s="44" customFormat="1" ht="10.5" customHeight="1" x14ac:dyDescent="0.2">
      <c r="B36" s="134"/>
      <c r="C36" s="302"/>
      <c r="D36" s="302"/>
      <c r="E36" s="136"/>
      <c r="F36" s="136"/>
      <c r="G36" s="137"/>
      <c r="H36" s="137" t="e">
        <f t="shared" si="0"/>
        <v>#DIV/0!</v>
      </c>
      <c r="I36" s="137" t="e">
        <f t="shared" si="1"/>
        <v>#DIV/0!</v>
      </c>
      <c r="J36" s="137" t="e">
        <f t="shared" si="2"/>
        <v>#DIV/0!</v>
      </c>
      <c r="K36" s="138"/>
      <c r="L36" s="139"/>
      <c r="M36" s="16"/>
      <c r="N36" s="16"/>
      <c r="O36" s="134"/>
      <c r="P36" s="135"/>
      <c r="Q36" s="136"/>
      <c r="R36" s="153"/>
      <c r="S36" s="152"/>
      <c r="T36" s="150" t="e">
        <f t="shared" si="3"/>
        <v>#NUM!</v>
      </c>
      <c r="U36" s="128" t="e">
        <f t="shared" si="4"/>
        <v>#NUM!</v>
      </c>
      <c r="V36" s="139" t="e">
        <f t="shared" si="5"/>
        <v>#NUM!</v>
      </c>
      <c r="W36" s="139" t="e">
        <f t="shared" si="6"/>
        <v>#DIV/0!</v>
      </c>
      <c r="X36" s="138" t="e">
        <f t="shared" si="7"/>
        <v>#NUM!</v>
      </c>
      <c r="Y36" s="132"/>
      <c r="Z36" s="132"/>
    </row>
    <row r="37" spans="2:26" s="44" customFormat="1" ht="10.5" customHeight="1" x14ac:dyDescent="0.2">
      <c r="B37" s="134"/>
      <c r="C37" s="300"/>
      <c r="D37" s="300"/>
      <c r="E37" s="141"/>
      <c r="F37" s="141"/>
      <c r="G37" s="137"/>
      <c r="H37" s="137" t="e">
        <f t="shared" si="0"/>
        <v>#DIV/0!</v>
      </c>
      <c r="I37" s="137" t="e">
        <f t="shared" si="1"/>
        <v>#DIV/0!</v>
      </c>
      <c r="J37" s="137" t="e">
        <f t="shared" si="2"/>
        <v>#DIV/0!</v>
      </c>
      <c r="K37" s="138"/>
      <c r="L37" s="139"/>
      <c r="M37" s="16"/>
      <c r="N37" s="16"/>
      <c r="O37" s="134"/>
      <c r="P37" s="148"/>
      <c r="Q37" s="130"/>
      <c r="R37" s="153"/>
      <c r="S37" s="153"/>
      <c r="T37" s="150" t="e">
        <f t="shared" si="3"/>
        <v>#NUM!</v>
      </c>
      <c r="U37" s="128" t="e">
        <f t="shared" si="4"/>
        <v>#NUM!</v>
      </c>
      <c r="V37" s="139" t="e">
        <f t="shared" si="5"/>
        <v>#NUM!</v>
      </c>
      <c r="W37" s="139" t="e">
        <f t="shared" si="6"/>
        <v>#DIV/0!</v>
      </c>
      <c r="X37" s="138" t="e">
        <f t="shared" si="7"/>
        <v>#NUM!</v>
      </c>
      <c r="Y37" s="132"/>
      <c r="Z37" s="132"/>
    </row>
    <row r="38" spans="2:26" s="44" customFormat="1" ht="10.5" customHeight="1" x14ac:dyDescent="0.2">
      <c r="B38" s="134"/>
      <c r="C38" s="300"/>
      <c r="D38" s="300"/>
      <c r="E38" s="141"/>
      <c r="F38" s="141"/>
      <c r="G38" s="137"/>
      <c r="H38" s="137" t="e">
        <f t="shared" si="0"/>
        <v>#DIV/0!</v>
      </c>
      <c r="I38" s="137" t="e">
        <f t="shared" si="1"/>
        <v>#DIV/0!</v>
      </c>
      <c r="J38" s="137" t="e">
        <f t="shared" si="2"/>
        <v>#DIV/0!</v>
      </c>
      <c r="K38" s="138"/>
      <c r="L38" s="139"/>
      <c r="M38" s="16"/>
      <c r="N38" s="16"/>
      <c r="O38" s="134"/>
      <c r="P38" s="143"/>
      <c r="Q38" s="130"/>
      <c r="R38" s="153"/>
      <c r="S38" s="153"/>
      <c r="T38" s="150" t="e">
        <f t="shared" si="3"/>
        <v>#NUM!</v>
      </c>
      <c r="U38" s="128" t="e">
        <f t="shared" si="4"/>
        <v>#NUM!</v>
      </c>
      <c r="V38" s="139" t="e">
        <f t="shared" si="5"/>
        <v>#NUM!</v>
      </c>
      <c r="W38" s="139" t="e">
        <f t="shared" si="6"/>
        <v>#DIV/0!</v>
      </c>
      <c r="X38" s="138" t="e">
        <f t="shared" si="7"/>
        <v>#NUM!</v>
      </c>
      <c r="Y38" s="132"/>
      <c r="Z38" s="132"/>
    </row>
    <row r="39" spans="2:26" s="44" customFormat="1" ht="10.5" customHeight="1" x14ac:dyDescent="0.2">
      <c r="B39" s="134"/>
      <c r="C39" s="302"/>
      <c r="D39" s="302"/>
      <c r="E39" s="142"/>
      <c r="F39" s="142"/>
      <c r="G39" s="137"/>
      <c r="H39" s="137" t="e">
        <f t="shared" si="0"/>
        <v>#DIV/0!</v>
      </c>
      <c r="I39" s="137" t="e">
        <f t="shared" si="1"/>
        <v>#DIV/0!</v>
      </c>
      <c r="J39" s="137" t="e">
        <f t="shared" si="2"/>
        <v>#DIV/0!</v>
      </c>
      <c r="K39" s="138"/>
      <c r="L39" s="139"/>
      <c r="M39" s="16"/>
      <c r="N39" s="16"/>
      <c r="O39" s="134"/>
      <c r="P39" s="148"/>
      <c r="Q39" s="130"/>
      <c r="R39" s="153"/>
      <c r="S39" s="153"/>
      <c r="T39" s="150" t="e">
        <f t="shared" si="3"/>
        <v>#NUM!</v>
      </c>
      <c r="U39" s="128" t="e">
        <f t="shared" si="4"/>
        <v>#NUM!</v>
      </c>
      <c r="V39" s="139" t="e">
        <f t="shared" si="5"/>
        <v>#NUM!</v>
      </c>
      <c r="W39" s="139" t="e">
        <f t="shared" si="6"/>
        <v>#DIV/0!</v>
      </c>
      <c r="X39" s="138" t="e">
        <f t="shared" si="7"/>
        <v>#NUM!</v>
      </c>
      <c r="Y39" s="132"/>
      <c r="Z39" s="132"/>
    </row>
    <row r="40" spans="2:26" s="44" customFormat="1" ht="10.5" customHeight="1" x14ac:dyDescent="0.2">
      <c r="B40" s="134"/>
      <c r="C40" s="300"/>
      <c r="D40" s="300"/>
      <c r="E40" s="141"/>
      <c r="F40" s="141"/>
      <c r="G40" s="137"/>
      <c r="H40" s="137" t="e">
        <f t="shared" si="0"/>
        <v>#DIV/0!</v>
      </c>
      <c r="I40" s="137" t="e">
        <f t="shared" si="1"/>
        <v>#DIV/0!</v>
      </c>
      <c r="J40" s="137" t="e">
        <f t="shared" si="2"/>
        <v>#DIV/0!</v>
      </c>
      <c r="K40" s="138"/>
      <c r="L40" s="139"/>
      <c r="M40" s="16"/>
      <c r="N40" s="16"/>
      <c r="O40" s="134"/>
      <c r="P40" s="143"/>
      <c r="Q40" s="130"/>
      <c r="R40" s="153"/>
      <c r="S40" s="153"/>
      <c r="T40" s="150" t="e">
        <f t="shared" si="3"/>
        <v>#NUM!</v>
      </c>
      <c r="U40" s="128" t="e">
        <f t="shared" si="4"/>
        <v>#NUM!</v>
      </c>
      <c r="V40" s="139" t="e">
        <f t="shared" si="5"/>
        <v>#NUM!</v>
      </c>
      <c r="W40" s="139" t="e">
        <f t="shared" si="6"/>
        <v>#DIV/0!</v>
      </c>
      <c r="X40" s="138" t="e">
        <f t="shared" si="7"/>
        <v>#NUM!</v>
      </c>
      <c r="Y40" s="132"/>
      <c r="Z40" s="132"/>
    </row>
    <row r="41" spans="2:26" s="44" customFormat="1" ht="10.5" customHeight="1" x14ac:dyDescent="0.2">
      <c r="B41" s="134"/>
      <c r="C41" s="300"/>
      <c r="D41" s="300"/>
      <c r="E41" s="141"/>
      <c r="F41" s="141"/>
      <c r="G41" s="137"/>
      <c r="H41" s="137" t="e">
        <f t="shared" si="0"/>
        <v>#DIV/0!</v>
      </c>
      <c r="I41" s="137" t="e">
        <f t="shared" si="1"/>
        <v>#DIV/0!</v>
      </c>
      <c r="J41" s="137" t="e">
        <f t="shared" si="2"/>
        <v>#DIV/0!</v>
      </c>
      <c r="K41" s="138"/>
      <c r="L41" s="139"/>
      <c r="M41" s="16"/>
      <c r="N41" s="16"/>
      <c r="O41" s="134"/>
      <c r="P41" s="135"/>
      <c r="Q41" s="136"/>
      <c r="R41" s="152"/>
      <c r="S41" s="152"/>
      <c r="T41" s="150" t="e">
        <f t="shared" si="3"/>
        <v>#NUM!</v>
      </c>
      <c r="U41" s="128" t="e">
        <f t="shared" si="4"/>
        <v>#NUM!</v>
      </c>
      <c r="V41" s="139" t="e">
        <f t="shared" si="5"/>
        <v>#NUM!</v>
      </c>
      <c r="W41" s="139" t="e">
        <f t="shared" si="6"/>
        <v>#DIV/0!</v>
      </c>
      <c r="X41" s="138" t="e">
        <f t="shared" si="7"/>
        <v>#NUM!</v>
      </c>
      <c r="Y41" s="132"/>
      <c r="Z41" s="132"/>
    </row>
    <row r="42" spans="2:26" s="44" customFormat="1" ht="10.5" customHeight="1" x14ac:dyDescent="0.2">
      <c r="B42" s="134"/>
      <c r="C42" s="302"/>
      <c r="D42" s="302"/>
      <c r="E42" s="141"/>
      <c r="F42" s="141"/>
      <c r="G42" s="137"/>
      <c r="H42" s="137" t="e">
        <f t="shared" si="0"/>
        <v>#DIV/0!</v>
      </c>
      <c r="I42" s="137" t="e">
        <f t="shared" si="1"/>
        <v>#DIV/0!</v>
      </c>
      <c r="J42" s="137" t="e">
        <f t="shared" si="2"/>
        <v>#DIV/0!</v>
      </c>
      <c r="K42" s="138"/>
      <c r="L42" s="139"/>
      <c r="M42" s="16"/>
      <c r="N42" s="16"/>
      <c r="O42" s="134"/>
      <c r="P42" s="135"/>
      <c r="Q42" s="136"/>
      <c r="R42" s="152"/>
      <c r="S42" s="152"/>
      <c r="T42" s="150" t="e">
        <f t="shared" si="3"/>
        <v>#NUM!</v>
      </c>
      <c r="U42" s="128" t="e">
        <f t="shared" si="4"/>
        <v>#NUM!</v>
      </c>
      <c r="V42" s="139" t="e">
        <f t="shared" si="5"/>
        <v>#NUM!</v>
      </c>
      <c r="W42" s="139" t="e">
        <f t="shared" si="6"/>
        <v>#DIV/0!</v>
      </c>
      <c r="X42" s="138" t="e">
        <f t="shared" si="7"/>
        <v>#NUM!</v>
      </c>
      <c r="Y42" s="132"/>
      <c r="Z42" s="132"/>
    </row>
    <row r="43" spans="2:26" s="44" customFormat="1" ht="10.5" customHeight="1" x14ac:dyDescent="0.2">
      <c r="B43" s="134"/>
      <c r="C43" s="300"/>
      <c r="D43" s="300"/>
      <c r="E43" s="136"/>
      <c r="F43" s="136"/>
      <c r="G43" s="137"/>
      <c r="H43" s="137" t="e">
        <f t="shared" si="0"/>
        <v>#DIV/0!</v>
      </c>
      <c r="I43" s="137" t="e">
        <f t="shared" si="1"/>
        <v>#DIV/0!</v>
      </c>
      <c r="J43" s="137" t="e">
        <f t="shared" si="2"/>
        <v>#DIV/0!</v>
      </c>
      <c r="K43" s="138"/>
      <c r="L43" s="139"/>
      <c r="M43" s="16"/>
      <c r="N43" s="16"/>
      <c r="O43" s="134"/>
      <c r="P43" s="135"/>
      <c r="Q43" s="136"/>
      <c r="R43" s="152"/>
      <c r="S43" s="128"/>
      <c r="T43" s="150" t="e">
        <f t="shared" si="3"/>
        <v>#NUM!</v>
      </c>
      <c r="U43" s="128" t="e">
        <f t="shared" si="4"/>
        <v>#NUM!</v>
      </c>
      <c r="V43" s="139" t="e">
        <f t="shared" si="5"/>
        <v>#NUM!</v>
      </c>
      <c r="W43" s="139" t="e">
        <f t="shared" si="6"/>
        <v>#DIV/0!</v>
      </c>
      <c r="X43" s="138" t="e">
        <f t="shared" si="7"/>
        <v>#NUM!</v>
      </c>
      <c r="Y43" s="132"/>
      <c r="Z43" s="132"/>
    </row>
    <row r="44" spans="2:26" s="44" customFormat="1" ht="10.5" customHeight="1" x14ac:dyDescent="0.2">
      <c r="B44" s="134"/>
      <c r="C44" s="300"/>
      <c r="D44" s="300"/>
      <c r="E44" s="141"/>
      <c r="F44" s="141"/>
      <c r="G44" s="137"/>
      <c r="H44" s="137" t="e">
        <f t="shared" si="0"/>
        <v>#DIV/0!</v>
      </c>
      <c r="I44" s="137" t="e">
        <f t="shared" si="1"/>
        <v>#DIV/0!</v>
      </c>
      <c r="J44" s="137" t="e">
        <f t="shared" si="2"/>
        <v>#DIV/0!</v>
      </c>
      <c r="K44" s="138"/>
      <c r="L44" s="139"/>
      <c r="M44" s="16"/>
      <c r="N44" s="16"/>
      <c r="O44" s="134"/>
      <c r="P44" s="143"/>
      <c r="Q44" s="130"/>
      <c r="R44" s="153"/>
      <c r="S44" s="153"/>
      <c r="T44" s="150" t="e">
        <f t="shared" si="3"/>
        <v>#NUM!</v>
      </c>
      <c r="U44" s="128" t="e">
        <f t="shared" si="4"/>
        <v>#NUM!</v>
      </c>
      <c r="V44" s="139" t="e">
        <f t="shared" si="5"/>
        <v>#NUM!</v>
      </c>
      <c r="W44" s="139" t="e">
        <f t="shared" si="6"/>
        <v>#DIV/0!</v>
      </c>
      <c r="X44" s="138" t="e">
        <f t="shared" si="7"/>
        <v>#NUM!</v>
      </c>
      <c r="Y44" s="132"/>
      <c r="Z44" s="132"/>
    </row>
    <row r="45" spans="2:26" s="44" customFormat="1" ht="15" customHeight="1" x14ac:dyDescent="0.2">
      <c r="B45" s="291" t="s">
        <v>3</v>
      </c>
      <c r="C45" s="291"/>
      <c r="D45" s="291"/>
      <c r="E45" s="291"/>
      <c r="F45" s="91" t="e">
        <f>AVERAGE(F19:F44)</f>
        <v>#DIV/0!</v>
      </c>
      <c r="G45" s="91" t="e">
        <f t="shared" ref="G45:J45" si="10">AVERAGE(G19:G44)</f>
        <v>#DIV/0!</v>
      </c>
      <c r="H45" s="91" t="e">
        <f t="shared" si="10"/>
        <v>#DIV/0!</v>
      </c>
      <c r="I45" s="91" t="e">
        <f t="shared" si="10"/>
        <v>#DIV/0!</v>
      </c>
      <c r="J45" s="91" t="e">
        <f t="shared" si="10"/>
        <v>#DIV/0!</v>
      </c>
      <c r="K45" s="128"/>
      <c r="L45" s="128"/>
      <c r="M45" s="16"/>
      <c r="N45" s="16"/>
      <c r="O45" s="291" t="s">
        <v>3</v>
      </c>
      <c r="P45" s="291"/>
      <c r="Q45" s="291"/>
      <c r="R45" s="162" t="e">
        <f>AVERAGE(R19:R44)</f>
        <v>#DIV/0!</v>
      </c>
      <c r="S45" s="162" t="e">
        <f>AVERAGE(S19:S44)</f>
        <v>#DIV/0!</v>
      </c>
      <c r="T45" s="128" t="e">
        <f>AVERAGE(T19:T44)</f>
        <v>#NUM!</v>
      </c>
      <c r="U45" s="128" t="e">
        <f t="shared" ref="U45:W45" si="11">AVERAGE(U19:U44)</f>
        <v>#NUM!</v>
      </c>
      <c r="V45" s="128" t="e">
        <f t="shared" si="11"/>
        <v>#NUM!</v>
      </c>
      <c r="W45" s="128" t="e">
        <f t="shared" si="11"/>
        <v>#DIV/0!</v>
      </c>
      <c r="X45" s="128" t="e">
        <f>AVERAGE(X19:X44)</f>
        <v>#NUM!</v>
      </c>
      <c r="Y45" s="128"/>
      <c r="Z45" s="128"/>
    </row>
    <row r="46" spans="2:26" s="44" customFormat="1" ht="17.25" customHeight="1" x14ac:dyDescent="0.2">
      <c r="B46" s="202" t="s">
        <v>13</v>
      </c>
      <c r="C46" s="202"/>
      <c r="D46" s="293"/>
      <c r="E46" s="293"/>
      <c r="F46" s="293"/>
      <c r="G46" s="293"/>
      <c r="H46" s="201" t="s">
        <v>70</v>
      </c>
      <c r="I46" s="201"/>
      <c r="J46" s="301" t="e">
        <f>SQRT(J45)</f>
        <v>#DIV/0!</v>
      </c>
      <c r="K46" s="297"/>
      <c r="L46" s="297"/>
      <c r="M46" s="16"/>
      <c r="N46" s="16"/>
      <c r="O46" s="270" t="s">
        <v>13</v>
      </c>
      <c r="P46" s="271"/>
      <c r="Q46" s="274"/>
      <c r="R46" s="275"/>
      <c r="S46" s="275"/>
      <c r="T46" s="276"/>
      <c r="U46" s="305" t="s">
        <v>70</v>
      </c>
      <c r="V46" s="306"/>
      <c r="W46" s="125" t="s">
        <v>102</v>
      </c>
      <c r="X46" s="177" t="e">
        <f>X45*5.302</f>
        <v>#NUM!</v>
      </c>
      <c r="Y46" s="128"/>
      <c r="Z46" s="128"/>
    </row>
    <row r="47" spans="2:26" s="44" customFormat="1" ht="28.5" customHeight="1" x14ac:dyDescent="0.2">
      <c r="B47" s="202"/>
      <c r="C47" s="202"/>
      <c r="D47" s="293"/>
      <c r="E47" s="293"/>
      <c r="F47" s="293"/>
      <c r="G47" s="293"/>
      <c r="H47" s="201"/>
      <c r="I47" s="201"/>
      <c r="J47" s="301"/>
      <c r="K47" s="297"/>
      <c r="L47" s="297"/>
      <c r="M47" s="16"/>
      <c r="N47" s="16"/>
      <c r="O47" s="272"/>
      <c r="P47" s="273"/>
      <c r="Q47" s="277"/>
      <c r="R47" s="278"/>
      <c r="S47" s="278"/>
      <c r="T47" s="279"/>
      <c r="U47" s="307"/>
      <c r="V47" s="308"/>
      <c r="W47" s="125" t="s">
        <v>101</v>
      </c>
      <c r="X47" s="177" t="e">
        <f>SQRT(X46)</f>
        <v>#NUM!</v>
      </c>
      <c r="Y47" s="128"/>
      <c r="Z47" s="128"/>
    </row>
    <row r="48" spans="2:26" s="44" customFormat="1" ht="12.75" x14ac:dyDescent="0.2">
      <c r="B48" s="20"/>
      <c r="C48" s="21"/>
      <c r="D48" s="9"/>
      <c r="E48" s="2"/>
      <c r="F48" s="2"/>
      <c r="G48" s="4"/>
      <c r="H48" s="4"/>
      <c r="I48" s="4"/>
      <c r="J48" s="4"/>
      <c r="K48" s="19"/>
      <c r="L48" s="19"/>
      <c r="M48" s="16"/>
      <c r="N48" s="16"/>
      <c r="O48" s="5"/>
      <c r="P48" s="22"/>
      <c r="Q48" s="9"/>
      <c r="R48" s="9"/>
      <c r="S48" s="23"/>
      <c r="T48" s="23"/>
      <c r="U48" s="7"/>
      <c r="V48" s="17"/>
      <c r="W48" s="17"/>
      <c r="X48" s="15"/>
    </row>
    <row r="49" spans="2:29" s="44" customFormat="1" ht="12.75" x14ac:dyDescent="0.2">
      <c r="B49" s="20"/>
      <c r="C49" s="21"/>
      <c r="D49" s="9"/>
      <c r="E49" s="2"/>
      <c r="F49" s="2"/>
      <c r="G49" s="4"/>
      <c r="H49" s="4"/>
      <c r="I49" s="4"/>
      <c r="J49" s="4"/>
      <c r="K49" s="19"/>
      <c r="L49" s="19"/>
      <c r="M49" s="16"/>
      <c r="N49" s="16"/>
      <c r="O49" s="5"/>
      <c r="P49" s="22"/>
      <c r="Q49" s="9"/>
      <c r="R49" s="9"/>
      <c r="S49" s="23"/>
      <c r="T49" s="23"/>
      <c r="U49" s="7"/>
      <c r="V49" s="17"/>
      <c r="W49" s="17"/>
      <c r="X49" s="15"/>
    </row>
    <row r="50" spans="2:29" s="44" customFormat="1" ht="12.75" x14ac:dyDescent="0.2">
      <c r="B50" s="20"/>
      <c r="C50" s="21"/>
      <c r="D50" s="9"/>
      <c r="E50" s="2"/>
      <c r="F50" s="2"/>
      <c r="G50" s="4"/>
      <c r="H50" s="4"/>
      <c r="I50" s="4"/>
      <c r="J50" s="4"/>
      <c r="K50" s="19"/>
      <c r="L50" s="19"/>
      <c r="M50" s="16"/>
      <c r="N50" s="16"/>
      <c r="O50" s="5"/>
      <c r="P50" s="22"/>
      <c r="Q50" s="9"/>
      <c r="R50" s="9"/>
      <c r="S50" s="23"/>
      <c r="T50" s="23"/>
      <c r="U50" s="7"/>
      <c r="V50" s="17"/>
      <c r="W50" s="17"/>
      <c r="X50" s="15"/>
    </row>
    <row r="51" spans="2:29" s="44" customFormat="1" ht="12.75" x14ac:dyDescent="0.2">
      <c r="B51" s="20"/>
      <c r="C51" s="21"/>
      <c r="D51" s="9"/>
      <c r="E51" s="2"/>
      <c r="F51" s="2"/>
      <c r="G51" s="4"/>
      <c r="H51" s="4"/>
      <c r="I51" s="4"/>
      <c r="J51" s="4"/>
      <c r="K51" s="19"/>
      <c r="L51" s="19"/>
      <c r="M51" s="16"/>
      <c r="N51" s="16"/>
      <c r="O51" s="5"/>
      <c r="P51" s="22"/>
      <c r="Q51" s="9"/>
      <c r="R51" s="9"/>
      <c r="S51" s="23"/>
      <c r="T51" s="23"/>
      <c r="U51" s="7"/>
      <c r="V51" s="17"/>
      <c r="W51" s="17"/>
      <c r="X51" s="15"/>
    </row>
    <row r="52" spans="2:29" s="44" customFormat="1" ht="12.75" x14ac:dyDescent="0.2">
      <c r="B52" s="20"/>
      <c r="C52" s="21"/>
      <c r="D52" s="9"/>
      <c r="E52" s="2"/>
      <c r="F52" s="2"/>
      <c r="G52" s="4"/>
      <c r="H52" s="4"/>
      <c r="I52" s="4"/>
      <c r="J52" s="4"/>
      <c r="K52" s="19"/>
      <c r="L52" s="19"/>
      <c r="M52" s="16"/>
      <c r="N52" s="16"/>
      <c r="O52" s="5"/>
      <c r="P52" s="22"/>
      <c r="Q52" s="9"/>
      <c r="R52" s="9"/>
      <c r="S52" s="23"/>
      <c r="T52" s="23"/>
      <c r="U52" s="7"/>
      <c r="V52" s="17"/>
      <c r="W52" s="17"/>
      <c r="X52" s="15"/>
    </row>
    <row r="53" spans="2:29" s="48" customFormat="1" ht="18" customHeight="1" x14ac:dyDescent="0.2">
      <c r="B53" s="220"/>
      <c r="C53" s="220"/>
      <c r="D53" s="220"/>
      <c r="E53" s="221" t="s">
        <v>24</v>
      </c>
      <c r="F53" s="221"/>
      <c r="G53" s="221"/>
      <c r="H53" s="221"/>
      <c r="I53" s="221"/>
      <c r="J53" s="221"/>
      <c r="K53" s="221"/>
      <c r="L53" s="221"/>
      <c r="M53" s="47"/>
      <c r="N53" s="47"/>
      <c r="O53" s="220"/>
      <c r="P53" s="220"/>
      <c r="Q53" s="220"/>
      <c r="R53" s="221" t="s">
        <v>24</v>
      </c>
      <c r="S53" s="221"/>
      <c r="T53" s="221"/>
      <c r="U53" s="221"/>
      <c r="V53" s="221"/>
      <c r="W53" s="221"/>
      <c r="X53" s="221"/>
      <c r="Y53" s="221"/>
      <c r="Z53" s="221"/>
    </row>
    <row r="54" spans="2:29" s="5" customFormat="1" ht="27.75" customHeight="1" x14ac:dyDescent="0.2">
      <c r="B54" s="220"/>
      <c r="C54" s="220"/>
      <c r="D54" s="220"/>
      <c r="E54" s="222" t="s">
        <v>32</v>
      </c>
      <c r="F54" s="222"/>
      <c r="G54" s="222"/>
      <c r="H54" s="222"/>
      <c r="I54" s="222"/>
      <c r="J54" s="222"/>
      <c r="K54" s="222"/>
      <c r="L54" s="222"/>
      <c r="M54" s="49"/>
      <c r="N54" s="49"/>
      <c r="O54" s="220"/>
      <c r="P54" s="220"/>
      <c r="Q54" s="220"/>
      <c r="R54" s="222" t="s">
        <v>22</v>
      </c>
      <c r="S54" s="222"/>
      <c r="T54" s="222"/>
      <c r="U54" s="222"/>
      <c r="V54" s="222"/>
      <c r="W54" s="222"/>
      <c r="X54" s="222"/>
      <c r="Y54" s="222"/>
      <c r="Z54" s="222"/>
    </row>
    <row r="55" spans="2:29" s="41" customFormat="1" ht="18" customHeight="1" x14ac:dyDescent="0.2">
      <c r="B55" s="220"/>
      <c r="C55" s="220"/>
      <c r="D55" s="220"/>
      <c r="E55" s="282" t="s">
        <v>26</v>
      </c>
      <c r="F55" s="282"/>
      <c r="G55" s="282"/>
      <c r="H55" s="268" t="s">
        <v>93</v>
      </c>
      <c r="I55" s="283"/>
      <c r="J55" s="268" t="s">
        <v>115</v>
      </c>
      <c r="K55" s="283"/>
      <c r="L55" s="104" t="s">
        <v>90</v>
      </c>
      <c r="O55" s="220"/>
      <c r="P55" s="220"/>
      <c r="Q55" s="220"/>
      <c r="R55" s="219" t="s">
        <v>26</v>
      </c>
      <c r="S55" s="219"/>
      <c r="T55" s="219"/>
      <c r="U55" s="219" t="s">
        <v>93</v>
      </c>
      <c r="V55" s="219"/>
      <c r="W55" s="219" t="s">
        <v>115</v>
      </c>
      <c r="X55" s="219"/>
      <c r="Y55" s="219"/>
      <c r="Z55" s="104" t="s">
        <v>91</v>
      </c>
      <c r="AA55" s="89"/>
      <c r="AB55" s="89"/>
      <c r="AC55" s="89"/>
    </row>
    <row r="56" spans="2:29" ht="6" customHeight="1" x14ac:dyDescent="0.2"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38"/>
      <c r="N56" s="38"/>
      <c r="O56" s="298"/>
      <c r="P56" s="298"/>
      <c r="Q56" s="298"/>
      <c r="R56" s="298"/>
      <c r="S56" s="298"/>
      <c r="T56" s="298"/>
      <c r="U56" s="298"/>
      <c r="V56" s="298"/>
      <c r="W56" s="298"/>
      <c r="X56" s="298"/>
    </row>
    <row r="58" spans="2:29" x14ac:dyDescent="0.2">
      <c r="B58" s="294" t="s">
        <v>64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10"/>
      <c r="N58" s="10"/>
      <c r="O58" s="287" t="s">
        <v>85</v>
      </c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9"/>
    </row>
    <row r="59" spans="2:29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2:29" x14ac:dyDescent="0.2">
      <c r="B60" s="35"/>
      <c r="C60" s="35"/>
      <c r="D60" s="35"/>
      <c r="E60" s="35"/>
      <c r="F60" s="35"/>
      <c r="G60" s="295"/>
      <c r="H60" s="295"/>
      <c r="I60" s="295"/>
      <c r="J60" s="35"/>
      <c r="K60" s="35"/>
      <c r="L60" s="35"/>
      <c r="M60" s="35"/>
      <c r="N60" s="35"/>
      <c r="O60" s="35" t="s">
        <v>17</v>
      </c>
      <c r="P60" s="35"/>
      <c r="Q60" s="163"/>
      <c r="R60" s="163"/>
      <c r="S60" s="163"/>
      <c r="T60" s="163"/>
      <c r="U60" s="163"/>
      <c r="V60" s="163"/>
      <c r="W60" s="163"/>
      <c r="X60" s="163"/>
      <c r="Y60" s="163"/>
    </row>
    <row r="61" spans="2:29" ht="15.75" customHeight="1" x14ac:dyDescent="0.2">
      <c r="B61" s="35"/>
      <c r="C61" s="35"/>
      <c r="D61" s="35"/>
      <c r="E61" s="35"/>
      <c r="F61" s="35"/>
      <c r="G61" s="295"/>
      <c r="H61" s="295"/>
      <c r="I61" s="295"/>
      <c r="J61" s="35"/>
      <c r="K61" s="35"/>
      <c r="L61" s="35"/>
      <c r="M61" s="35"/>
      <c r="N61" s="35"/>
      <c r="O61" s="35" t="s">
        <v>19</v>
      </c>
      <c r="P61" s="35"/>
      <c r="Q61" s="179"/>
      <c r="R61" s="179"/>
      <c r="S61" s="179"/>
      <c r="T61" s="179"/>
      <c r="U61" s="179"/>
      <c r="V61" s="179"/>
      <c r="W61" s="179"/>
      <c r="X61" s="179"/>
      <c r="Y61" s="179"/>
    </row>
    <row r="62" spans="2:29" x14ac:dyDescent="0.2">
      <c r="B62" s="33"/>
      <c r="C62" s="35"/>
      <c r="D62" s="35"/>
      <c r="E62" s="35"/>
      <c r="F62" s="35"/>
      <c r="G62" s="295"/>
      <c r="H62" s="295"/>
      <c r="I62" s="295"/>
      <c r="J62" s="33"/>
      <c r="K62" s="35"/>
      <c r="L62" s="35"/>
      <c r="M62" s="35"/>
      <c r="N62" s="35"/>
      <c r="O62" s="35" t="s">
        <v>18</v>
      </c>
      <c r="P62" s="35"/>
      <c r="Q62" s="163"/>
      <c r="R62" s="163"/>
      <c r="S62" s="163"/>
      <c r="T62" s="163"/>
      <c r="U62" s="163"/>
      <c r="V62" s="163"/>
      <c r="W62" s="163"/>
      <c r="X62" s="163"/>
      <c r="Y62" s="163"/>
    </row>
    <row r="63" spans="2:29" x14ac:dyDescent="0.2">
      <c r="B63" s="33"/>
      <c r="C63" s="35"/>
      <c r="D63" s="35"/>
      <c r="E63" s="35"/>
      <c r="F63" s="35"/>
      <c r="G63" s="295"/>
      <c r="H63" s="295"/>
      <c r="I63" s="295"/>
      <c r="J63" s="33"/>
      <c r="K63" s="35"/>
      <c r="L63" s="35"/>
      <c r="M63" s="35"/>
      <c r="N63" s="35"/>
      <c r="O63" s="35" t="s">
        <v>98</v>
      </c>
      <c r="P63" s="38"/>
      <c r="Q63" s="180"/>
      <c r="R63" s="180"/>
      <c r="S63" s="180"/>
      <c r="T63" s="180"/>
      <c r="U63" s="180"/>
      <c r="V63" s="180"/>
      <c r="W63" s="180"/>
      <c r="X63" s="180"/>
      <c r="Y63" s="180"/>
    </row>
    <row r="64" spans="2:29" x14ac:dyDescent="0.2">
      <c r="B64" s="33"/>
      <c r="C64" s="35"/>
      <c r="D64" s="35"/>
      <c r="E64" s="35"/>
      <c r="F64" s="35"/>
      <c r="G64" s="35"/>
      <c r="H64" s="35"/>
      <c r="I64" s="35"/>
      <c r="J64" s="33"/>
      <c r="K64" s="35"/>
      <c r="L64" s="35"/>
      <c r="M64" s="35"/>
      <c r="N64" s="35"/>
      <c r="O64" s="35" t="s">
        <v>99</v>
      </c>
      <c r="P64" s="38"/>
      <c r="Q64" s="180"/>
      <c r="R64" s="180"/>
      <c r="S64" s="180"/>
      <c r="T64" s="180"/>
      <c r="U64" s="180"/>
      <c r="V64" s="180"/>
      <c r="W64" s="180"/>
      <c r="X64" s="180"/>
      <c r="Y64" s="180"/>
    </row>
    <row r="65" spans="2:26" x14ac:dyDescent="0.2">
      <c r="B65" s="33"/>
      <c r="C65" s="35"/>
      <c r="D65" s="35"/>
      <c r="E65" s="35"/>
      <c r="F65" s="35"/>
      <c r="G65" s="35"/>
      <c r="H65" s="35"/>
      <c r="I65" s="35"/>
      <c r="J65" s="33"/>
      <c r="K65" s="35"/>
      <c r="L65" s="35"/>
      <c r="M65" s="35"/>
      <c r="N65" s="35"/>
      <c r="O65" s="35"/>
      <c r="P65" s="38"/>
      <c r="Q65" s="38"/>
      <c r="R65" s="38"/>
      <c r="S65" s="38"/>
      <c r="T65" s="38"/>
      <c r="U65" s="38"/>
      <c r="V65" s="38"/>
      <c r="W65" s="38"/>
      <c r="X65" s="38"/>
    </row>
    <row r="66" spans="2:26" ht="22.5" x14ac:dyDescent="0.2">
      <c r="B66" s="122" t="s">
        <v>5</v>
      </c>
      <c r="C66" s="296" t="s">
        <v>36</v>
      </c>
      <c r="D66" s="296"/>
      <c r="E66" s="122" t="s">
        <v>16</v>
      </c>
      <c r="F66" s="123" t="s">
        <v>65</v>
      </c>
      <c r="G66" s="123" t="s">
        <v>66</v>
      </c>
      <c r="H66" s="124" t="s">
        <v>68</v>
      </c>
      <c r="I66" s="124" t="s">
        <v>67</v>
      </c>
      <c r="J66" s="125" t="s">
        <v>69</v>
      </c>
      <c r="K66" s="133" t="s">
        <v>13</v>
      </c>
      <c r="L66" s="133"/>
      <c r="M66" s="131"/>
      <c r="N66" s="131"/>
      <c r="O66" s="155"/>
      <c r="P66" s="126" t="s">
        <v>71</v>
      </c>
      <c r="Q66" s="127" t="s">
        <v>84</v>
      </c>
      <c r="R66" s="313" t="s">
        <v>72</v>
      </c>
      <c r="S66" s="314"/>
      <c r="T66" s="156" t="s">
        <v>73</v>
      </c>
      <c r="U66" s="309" t="s">
        <v>83</v>
      </c>
      <c r="V66" s="310"/>
      <c r="W66" s="309" t="s">
        <v>82</v>
      </c>
      <c r="X66" s="310"/>
      <c r="Y66" s="154" t="s">
        <v>74</v>
      </c>
      <c r="Z66" s="157" t="s">
        <v>75</v>
      </c>
    </row>
    <row r="67" spans="2:26" ht="10.5" customHeight="1" x14ac:dyDescent="0.2">
      <c r="B67" s="134"/>
      <c r="C67" s="290"/>
      <c r="D67" s="290"/>
      <c r="E67" s="130"/>
      <c r="F67" s="144"/>
      <c r="G67" s="144"/>
      <c r="H67" s="150">
        <f>F67-G67</f>
        <v>0</v>
      </c>
      <c r="I67" s="128">
        <f>F67+G67</f>
        <v>0</v>
      </c>
      <c r="J67" s="139" t="e">
        <f>2*((H67/I67)^2)</f>
        <v>#DIV/0!</v>
      </c>
      <c r="K67" s="137"/>
      <c r="L67" s="138"/>
      <c r="M67" s="44"/>
      <c r="N67" s="44"/>
      <c r="O67" s="149">
        <v>1</v>
      </c>
      <c r="P67" s="158" t="s">
        <v>76</v>
      </c>
      <c r="Q67" s="181" t="e">
        <f>J46</f>
        <v>#DIV/0!</v>
      </c>
      <c r="R67" s="315" t="e">
        <f>Q67</f>
        <v>#DIV/0!</v>
      </c>
      <c r="S67" s="316"/>
      <c r="T67" s="153" t="e">
        <f>H45</f>
        <v>#DIV/0!</v>
      </c>
      <c r="U67" s="311" t="e">
        <f>R67/T67</f>
        <v>#DIV/0!</v>
      </c>
      <c r="V67" s="312"/>
      <c r="W67" s="311" t="e">
        <f>U67^2</f>
        <v>#DIV/0!</v>
      </c>
      <c r="X67" s="312"/>
      <c r="Y67" s="317" t="e">
        <f>SQRT(W74)</f>
        <v>#DIV/0!</v>
      </c>
      <c r="Z67" s="317" t="e">
        <f>Y67*2</f>
        <v>#DIV/0!</v>
      </c>
    </row>
    <row r="68" spans="2:26" ht="10.5" customHeight="1" x14ac:dyDescent="0.2">
      <c r="B68" s="134"/>
      <c r="C68" s="290"/>
      <c r="D68" s="290"/>
      <c r="E68" s="136"/>
      <c r="F68" s="146"/>
      <c r="G68" s="146"/>
      <c r="H68" s="150">
        <f t="shared" ref="H68:H90" si="12">F68-G68</f>
        <v>0</v>
      </c>
      <c r="I68" s="128">
        <f t="shared" ref="I68:I90" si="13">F68+G68</f>
        <v>0</v>
      </c>
      <c r="J68" s="139" t="e">
        <f t="shared" ref="J68:J90" si="14">2*((H68/I68)^2)</f>
        <v>#DIV/0!</v>
      </c>
      <c r="K68" s="137"/>
      <c r="L68" s="138"/>
      <c r="M68" s="44"/>
      <c r="N68" s="44"/>
      <c r="O68" s="149">
        <v>2</v>
      </c>
      <c r="P68" s="158" t="s">
        <v>77</v>
      </c>
      <c r="Q68" s="181" t="e">
        <f>J92</f>
        <v>#DIV/0!</v>
      </c>
      <c r="R68" s="315" t="e">
        <f>Q68</f>
        <v>#DIV/0!</v>
      </c>
      <c r="S68" s="316"/>
      <c r="T68" s="153" t="e">
        <f>AVERAGE(F67:G90)</f>
        <v>#DIV/0!</v>
      </c>
      <c r="U68" s="311" t="e">
        <f t="shared" ref="U68:U73" si="15">R68/T68</f>
        <v>#DIV/0!</v>
      </c>
      <c r="V68" s="312"/>
      <c r="W68" s="311" t="e">
        <f t="shared" ref="W68:W73" si="16">U68^2</f>
        <v>#DIV/0!</v>
      </c>
      <c r="X68" s="312"/>
      <c r="Y68" s="318"/>
      <c r="Z68" s="318"/>
    </row>
    <row r="69" spans="2:26" ht="10.5" customHeight="1" x14ac:dyDescent="0.2">
      <c r="B69" s="134"/>
      <c r="C69" s="290"/>
      <c r="D69" s="290"/>
      <c r="E69" s="130"/>
      <c r="F69" s="144"/>
      <c r="G69" s="144"/>
      <c r="H69" s="150">
        <f t="shared" si="12"/>
        <v>0</v>
      </c>
      <c r="I69" s="128">
        <f t="shared" si="13"/>
        <v>0</v>
      </c>
      <c r="J69" s="139" t="e">
        <f t="shared" si="14"/>
        <v>#DIV/0!</v>
      </c>
      <c r="K69" s="137"/>
      <c r="L69" s="138"/>
      <c r="M69" s="44"/>
      <c r="N69" s="44"/>
      <c r="O69" s="149">
        <v>3</v>
      </c>
      <c r="P69" s="158" t="s">
        <v>81</v>
      </c>
      <c r="Q69" s="181" t="e">
        <f>X46</f>
        <v>#NUM!</v>
      </c>
      <c r="R69" s="315" t="e">
        <f t="shared" ref="R69" si="17">Q69</f>
        <v>#NUM!</v>
      </c>
      <c r="S69" s="316"/>
      <c r="T69" s="153"/>
      <c r="U69" s="311" t="e">
        <f t="shared" si="15"/>
        <v>#NUM!</v>
      </c>
      <c r="V69" s="312"/>
      <c r="W69" s="311" t="e">
        <f t="shared" si="16"/>
        <v>#NUM!</v>
      </c>
      <c r="X69" s="312"/>
      <c r="Y69" s="318"/>
      <c r="Z69" s="318"/>
    </row>
    <row r="70" spans="2:26" ht="10.5" customHeight="1" x14ac:dyDescent="0.2">
      <c r="B70" s="134"/>
      <c r="C70" s="290"/>
      <c r="D70" s="290"/>
      <c r="E70" s="136"/>
      <c r="F70" s="147"/>
      <c r="G70" s="147"/>
      <c r="H70" s="150">
        <f t="shared" si="12"/>
        <v>0</v>
      </c>
      <c r="I70" s="128">
        <f t="shared" si="13"/>
        <v>0</v>
      </c>
      <c r="J70" s="139" t="e">
        <f t="shared" si="14"/>
        <v>#DIV/0!</v>
      </c>
      <c r="K70" s="137"/>
      <c r="L70" s="138"/>
      <c r="M70" s="44"/>
      <c r="N70" s="44"/>
      <c r="O70" s="149">
        <v>4</v>
      </c>
      <c r="P70" s="158" t="s">
        <v>96</v>
      </c>
      <c r="Q70" s="181">
        <f>Q84</f>
        <v>0</v>
      </c>
      <c r="R70" s="315" t="e">
        <f>Q84/R84</f>
        <v>#DIV/0!</v>
      </c>
      <c r="S70" s="316"/>
      <c r="T70" s="153"/>
      <c r="U70" s="311" t="e">
        <f t="shared" si="15"/>
        <v>#DIV/0!</v>
      </c>
      <c r="V70" s="312"/>
      <c r="W70" s="311" t="e">
        <f t="shared" si="16"/>
        <v>#DIV/0!</v>
      </c>
      <c r="X70" s="312"/>
      <c r="Y70" s="318"/>
      <c r="Z70" s="318"/>
    </row>
    <row r="71" spans="2:26" ht="10.5" customHeight="1" x14ac:dyDescent="0.2">
      <c r="B71" s="134"/>
      <c r="C71" s="290"/>
      <c r="D71" s="290"/>
      <c r="E71" s="136"/>
      <c r="F71" s="147"/>
      <c r="G71" s="147"/>
      <c r="H71" s="150">
        <f t="shared" si="12"/>
        <v>0</v>
      </c>
      <c r="I71" s="128">
        <f t="shared" si="13"/>
        <v>0</v>
      </c>
      <c r="J71" s="139" t="e">
        <f t="shared" si="14"/>
        <v>#DIV/0!</v>
      </c>
      <c r="K71" s="137"/>
      <c r="L71" s="138"/>
      <c r="M71" s="44"/>
      <c r="N71" s="44"/>
      <c r="O71" s="149">
        <v>5</v>
      </c>
      <c r="P71" s="158" t="s">
        <v>97</v>
      </c>
      <c r="Q71" s="181">
        <f>Q85</f>
        <v>0</v>
      </c>
      <c r="R71" s="315" t="e">
        <f>Q85/R85</f>
        <v>#DIV/0!</v>
      </c>
      <c r="S71" s="316"/>
      <c r="T71" s="153"/>
      <c r="U71" s="311" t="e">
        <f t="shared" si="15"/>
        <v>#DIV/0!</v>
      </c>
      <c r="V71" s="312"/>
      <c r="W71" s="311" t="e">
        <f t="shared" si="16"/>
        <v>#DIV/0!</v>
      </c>
      <c r="X71" s="312"/>
      <c r="Y71" s="318"/>
      <c r="Z71" s="318"/>
    </row>
    <row r="72" spans="2:26" ht="10.5" customHeight="1" x14ac:dyDescent="0.2">
      <c r="B72" s="134"/>
      <c r="C72" s="290"/>
      <c r="D72" s="290"/>
      <c r="E72" s="136"/>
      <c r="F72" s="147"/>
      <c r="G72" s="147"/>
      <c r="H72" s="150">
        <f t="shared" si="12"/>
        <v>0</v>
      </c>
      <c r="I72" s="128">
        <f t="shared" si="13"/>
        <v>0</v>
      </c>
      <c r="J72" s="139" t="e">
        <f t="shared" si="14"/>
        <v>#DIV/0!</v>
      </c>
      <c r="K72" s="137"/>
      <c r="L72" s="138"/>
      <c r="M72" s="44"/>
      <c r="N72" s="44"/>
      <c r="O72" s="149">
        <v>6</v>
      </c>
      <c r="P72" s="158" t="s">
        <v>78</v>
      </c>
      <c r="Q72" s="181">
        <f>Q86</f>
        <v>0</v>
      </c>
      <c r="R72" s="315">
        <f>SQRT(Q72)</f>
        <v>0</v>
      </c>
      <c r="S72" s="316"/>
      <c r="T72" s="153"/>
      <c r="U72" s="311" t="e">
        <f t="shared" si="15"/>
        <v>#DIV/0!</v>
      </c>
      <c r="V72" s="312"/>
      <c r="W72" s="311" t="e">
        <f t="shared" si="16"/>
        <v>#DIV/0!</v>
      </c>
      <c r="X72" s="312"/>
      <c r="Y72" s="318"/>
      <c r="Z72" s="318"/>
    </row>
    <row r="73" spans="2:26" ht="10.5" customHeight="1" x14ac:dyDescent="0.2">
      <c r="B73" s="134"/>
      <c r="C73" s="290"/>
      <c r="D73" s="290"/>
      <c r="E73" s="136"/>
      <c r="F73" s="147"/>
      <c r="G73" s="147"/>
      <c r="H73" s="150">
        <f t="shared" si="12"/>
        <v>0</v>
      </c>
      <c r="I73" s="128">
        <f t="shared" si="13"/>
        <v>0</v>
      </c>
      <c r="J73" s="139" t="e">
        <f t="shared" si="14"/>
        <v>#DIV/0!</v>
      </c>
      <c r="K73" s="137"/>
      <c r="L73" s="138"/>
      <c r="M73" s="44"/>
      <c r="N73" s="44"/>
      <c r="O73" s="149">
        <v>7</v>
      </c>
      <c r="P73" s="158" t="s">
        <v>79</v>
      </c>
      <c r="Q73" s="181"/>
      <c r="R73" s="315"/>
      <c r="S73" s="316"/>
      <c r="T73" s="153"/>
      <c r="U73" s="311" t="e">
        <f t="shared" si="15"/>
        <v>#DIV/0!</v>
      </c>
      <c r="V73" s="312"/>
      <c r="W73" s="311" t="e">
        <f t="shared" si="16"/>
        <v>#DIV/0!</v>
      </c>
      <c r="X73" s="312"/>
      <c r="Y73" s="319"/>
      <c r="Z73" s="319"/>
    </row>
    <row r="74" spans="2:26" ht="10.5" customHeight="1" x14ac:dyDescent="0.2">
      <c r="B74" s="134"/>
      <c r="C74" s="290"/>
      <c r="D74" s="290"/>
      <c r="E74" s="136"/>
      <c r="F74" s="147"/>
      <c r="G74" s="147"/>
      <c r="H74" s="150">
        <f t="shared" si="12"/>
        <v>0</v>
      </c>
      <c r="I74" s="128">
        <f t="shared" si="13"/>
        <v>0</v>
      </c>
      <c r="J74" s="139" t="e">
        <f t="shared" si="14"/>
        <v>#DIV/0!</v>
      </c>
      <c r="K74" s="137"/>
      <c r="L74" s="138"/>
      <c r="M74" s="44"/>
      <c r="N74" s="44"/>
      <c r="O74" s="18"/>
      <c r="P74" s="9"/>
      <c r="Q74" s="9"/>
      <c r="R74" s="2"/>
      <c r="S74" s="38"/>
      <c r="T74" s="159"/>
      <c r="V74" s="178" t="s">
        <v>95</v>
      </c>
      <c r="W74" s="311" t="e">
        <f>SUM(W67:X73)</f>
        <v>#DIV/0!</v>
      </c>
      <c r="X74" s="312"/>
    </row>
    <row r="75" spans="2:26" ht="10.5" customHeight="1" x14ac:dyDescent="0.2">
      <c r="B75" s="134"/>
      <c r="C75" s="290"/>
      <c r="D75" s="290"/>
      <c r="E75" s="136"/>
      <c r="F75" s="147"/>
      <c r="G75" s="147"/>
      <c r="H75" s="150">
        <f t="shared" si="12"/>
        <v>0</v>
      </c>
      <c r="I75" s="128">
        <f t="shared" si="13"/>
        <v>0</v>
      </c>
      <c r="J75" s="139" t="e">
        <f t="shared" si="14"/>
        <v>#DIV/0!</v>
      </c>
      <c r="K75" s="137"/>
      <c r="L75" s="138"/>
      <c r="M75" s="44"/>
      <c r="N75" s="44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2:26" ht="10.5" customHeight="1" x14ac:dyDescent="0.2">
      <c r="B76" s="134"/>
      <c r="C76" s="290"/>
      <c r="D76" s="290"/>
      <c r="E76" s="136"/>
      <c r="F76" s="147"/>
      <c r="G76" s="147"/>
      <c r="H76" s="150">
        <f t="shared" si="12"/>
        <v>0</v>
      </c>
      <c r="I76" s="128">
        <f t="shared" si="13"/>
        <v>0</v>
      </c>
      <c r="J76" s="139" t="e">
        <f t="shared" si="14"/>
        <v>#DIV/0!</v>
      </c>
      <c r="K76" s="137"/>
      <c r="L76" s="138"/>
      <c r="M76" s="44"/>
      <c r="N76" s="44"/>
      <c r="O76" s="38"/>
      <c r="P76" s="327" t="s">
        <v>103</v>
      </c>
      <c r="Q76" s="328"/>
      <c r="R76" s="328"/>
      <c r="S76" s="38"/>
      <c r="T76" s="38"/>
      <c r="U76" s="38"/>
      <c r="V76" s="38"/>
      <c r="W76" s="38"/>
      <c r="X76" s="38"/>
    </row>
    <row r="77" spans="2:26" ht="10.5" customHeight="1" x14ac:dyDescent="0.2">
      <c r="B77" s="134"/>
      <c r="C77" s="290"/>
      <c r="D77" s="290"/>
      <c r="E77" s="136"/>
      <c r="F77" s="147"/>
      <c r="G77" s="147"/>
      <c r="H77" s="150">
        <f t="shared" si="12"/>
        <v>0</v>
      </c>
      <c r="I77" s="128">
        <f t="shared" si="13"/>
        <v>0</v>
      </c>
      <c r="J77" s="139" t="e">
        <f t="shared" si="14"/>
        <v>#DIV/0!</v>
      </c>
      <c r="K77" s="137"/>
      <c r="L77" s="138"/>
      <c r="M77" s="44"/>
      <c r="N77" s="44"/>
      <c r="P77" s="187" t="s">
        <v>104</v>
      </c>
      <c r="Q77" s="188" t="s">
        <v>108</v>
      </c>
      <c r="R77" s="196" t="s">
        <v>114</v>
      </c>
      <c r="S77" s="38"/>
      <c r="T77" s="38"/>
      <c r="U77" s="38"/>
      <c r="V77" s="38"/>
      <c r="W77" s="38"/>
      <c r="X77" s="38"/>
    </row>
    <row r="78" spans="2:26" ht="10.5" customHeight="1" x14ac:dyDescent="0.2">
      <c r="B78" s="134"/>
      <c r="C78" s="290"/>
      <c r="D78" s="290"/>
      <c r="E78" s="136"/>
      <c r="F78" s="147"/>
      <c r="G78" s="147"/>
      <c r="H78" s="150">
        <f t="shared" si="12"/>
        <v>0</v>
      </c>
      <c r="I78" s="128">
        <f t="shared" si="13"/>
        <v>0</v>
      </c>
      <c r="J78" s="139" t="e">
        <f t="shared" si="14"/>
        <v>#DIV/0!</v>
      </c>
      <c r="K78" s="137"/>
      <c r="L78" s="138"/>
      <c r="M78" s="44"/>
      <c r="N78" s="44"/>
      <c r="P78" s="184" t="s">
        <v>106</v>
      </c>
      <c r="Q78" s="185"/>
      <c r="R78" s="145"/>
    </row>
    <row r="79" spans="2:26" ht="10.5" customHeight="1" x14ac:dyDescent="0.2">
      <c r="B79" s="134"/>
      <c r="C79" s="290"/>
      <c r="D79" s="290"/>
      <c r="E79" s="136"/>
      <c r="F79" s="147"/>
      <c r="G79" s="147"/>
      <c r="H79" s="150">
        <f t="shared" si="12"/>
        <v>0</v>
      </c>
      <c r="I79" s="128">
        <f t="shared" si="13"/>
        <v>0</v>
      </c>
      <c r="J79" s="139" t="e">
        <f t="shared" si="14"/>
        <v>#DIV/0!</v>
      </c>
      <c r="K79" s="137"/>
      <c r="L79" s="138"/>
      <c r="M79" s="44"/>
      <c r="N79" s="44"/>
      <c r="P79" s="186" t="s">
        <v>105</v>
      </c>
      <c r="Q79" s="185"/>
      <c r="R79" s="145"/>
    </row>
    <row r="80" spans="2:26" ht="10.5" customHeight="1" x14ac:dyDescent="0.2">
      <c r="B80" s="134"/>
      <c r="C80" s="290"/>
      <c r="D80" s="290"/>
      <c r="E80" s="136"/>
      <c r="F80" s="147"/>
      <c r="G80" s="147"/>
      <c r="H80" s="150">
        <f t="shared" si="12"/>
        <v>0</v>
      </c>
      <c r="I80" s="128">
        <f t="shared" si="13"/>
        <v>0</v>
      </c>
      <c r="J80" s="139" t="e">
        <f t="shared" si="14"/>
        <v>#DIV/0!</v>
      </c>
      <c r="K80" s="137"/>
      <c r="L80" s="138"/>
      <c r="M80" s="44"/>
      <c r="N80" s="44"/>
    </row>
    <row r="81" spans="2:18" ht="10.5" customHeight="1" x14ac:dyDescent="0.2">
      <c r="B81" s="134"/>
      <c r="C81" s="290"/>
      <c r="D81" s="290"/>
      <c r="E81" s="136"/>
      <c r="F81" s="147"/>
      <c r="G81" s="147"/>
      <c r="H81" s="150">
        <f t="shared" si="12"/>
        <v>0</v>
      </c>
      <c r="I81" s="128">
        <f t="shared" si="13"/>
        <v>0</v>
      </c>
      <c r="J81" s="139" t="e">
        <f t="shared" si="14"/>
        <v>#DIV/0!</v>
      </c>
      <c r="K81" s="137"/>
      <c r="L81" s="138"/>
      <c r="M81" s="44"/>
      <c r="N81" s="44"/>
      <c r="P81" s="38"/>
      <c r="Q81" s="183"/>
    </row>
    <row r="82" spans="2:18" ht="10.5" customHeight="1" x14ac:dyDescent="0.2">
      <c r="B82" s="134"/>
      <c r="C82" s="290"/>
      <c r="D82" s="290"/>
      <c r="E82" s="136"/>
      <c r="F82" s="147"/>
      <c r="G82" s="147"/>
      <c r="H82" s="150">
        <f t="shared" si="12"/>
        <v>0</v>
      </c>
      <c r="I82" s="128">
        <f t="shared" si="13"/>
        <v>0</v>
      </c>
      <c r="J82" s="139" t="e">
        <f t="shared" si="14"/>
        <v>#DIV/0!</v>
      </c>
      <c r="K82" s="137"/>
      <c r="L82" s="138"/>
      <c r="M82" s="44"/>
      <c r="N82" s="44"/>
      <c r="O82" s="189"/>
      <c r="P82" s="329" t="s">
        <v>109</v>
      </c>
      <c r="Q82" s="330"/>
      <c r="R82" s="331"/>
    </row>
    <row r="83" spans="2:18" ht="10.5" customHeight="1" x14ac:dyDescent="0.2">
      <c r="B83" s="134"/>
      <c r="C83" s="290"/>
      <c r="D83" s="290"/>
      <c r="E83" s="136"/>
      <c r="F83" s="147"/>
      <c r="G83" s="147"/>
      <c r="H83" s="150">
        <f t="shared" si="12"/>
        <v>0</v>
      </c>
      <c r="I83" s="128">
        <f t="shared" si="13"/>
        <v>0</v>
      </c>
      <c r="J83" s="139" t="e">
        <f t="shared" si="14"/>
        <v>#DIV/0!</v>
      </c>
      <c r="K83" s="137"/>
      <c r="L83" s="138"/>
      <c r="M83" s="44"/>
      <c r="N83" s="44"/>
      <c r="O83" s="189"/>
      <c r="P83" s="193" t="s">
        <v>107</v>
      </c>
      <c r="Q83" s="195" t="s">
        <v>108</v>
      </c>
      <c r="R83" s="196" t="s">
        <v>114</v>
      </c>
    </row>
    <row r="84" spans="2:18" ht="10.5" customHeight="1" x14ac:dyDescent="0.2">
      <c r="B84" s="134"/>
      <c r="C84" s="290"/>
      <c r="D84" s="290"/>
      <c r="E84" s="136"/>
      <c r="F84" s="147"/>
      <c r="G84" s="147"/>
      <c r="H84" s="150">
        <f t="shared" si="12"/>
        <v>0</v>
      </c>
      <c r="I84" s="128">
        <f t="shared" si="13"/>
        <v>0</v>
      </c>
      <c r="J84" s="139" t="e">
        <f t="shared" si="14"/>
        <v>#DIV/0!</v>
      </c>
      <c r="K84" s="137"/>
      <c r="L84" s="138"/>
      <c r="M84" s="44"/>
      <c r="N84" s="44"/>
      <c r="O84" s="189"/>
      <c r="P84" s="192" t="s">
        <v>96</v>
      </c>
      <c r="Q84" s="185"/>
      <c r="R84" s="194"/>
    </row>
    <row r="85" spans="2:18" ht="10.5" customHeight="1" x14ac:dyDescent="0.2">
      <c r="B85" s="134"/>
      <c r="C85" s="290"/>
      <c r="D85" s="290"/>
      <c r="E85" s="130"/>
      <c r="F85" s="142"/>
      <c r="G85" s="142"/>
      <c r="H85" s="150">
        <f t="shared" si="12"/>
        <v>0</v>
      </c>
      <c r="I85" s="128">
        <f t="shared" si="13"/>
        <v>0</v>
      </c>
      <c r="J85" s="139" t="e">
        <f t="shared" si="14"/>
        <v>#DIV/0!</v>
      </c>
      <c r="K85" s="137"/>
      <c r="L85" s="138"/>
      <c r="M85" s="44"/>
      <c r="N85" s="44"/>
      <c r="O85" s="189"/>
      <c r="P85" s="192" t="s">
        <v>97</v>
      </c>
      <c r="Q85" s="194"/>
      <c r="R85" s="197"/>
    </row>
    <row r="86" spans="2:18" ht="10.5" customHeight="1" x14ac:dyDescent="0.2">
      <c r="B86" s="134"/>
      <c r="C86" s="290"/>
      <c r="D86" s="290"/>
      <c r="E86" s="130"/>
      <c r="F86" s="142"/>
      <c r="G86" s="142"/>
      <c r="H86" s="150">
        <f t="shared" si="12"/>
        <v>0</v>
      </c>
      <c r="I86" s="128">
        <f t="shared" si="13"/>
        <v>0</v>
      </c>
      <c r="J86" s="139" t="e">
        <f t="shared" si="14"/>
        <v>#DIV/0!</v>
      </c>
      <c r="K86" s="137"/>
      <c r="L86" s="138"/>
      <c r="M86" s="44"/>
      <c r="N86" s="44"/>
      <c r="O86" s="189"/>
      <c r="P86" s="192" t="s">
        <v>78</v>
      </c>
      <c r="Q86" s="194"/>
      <c r="R86" s="197"/>
    </row>
    <row r="87" spans="2:18" ht="10.5" customHeight="1" x14ac:dyDescent="0.2">
      <c r="B87" s="134"/>
      <c r="C87" s="290"/>
      <c r="D87" s="290"/>
      <c r="E87" s="136"/>
      <c r="F87" s="136"/>
      <c r="G87" s="136"/>
      <c r="H87" s="150">
        <f t="shared" si="12"/>
        <v>0</v>
      </c>
      <c r="I87" s="128">
        <f t="shared" si="13"/>
        <v>0</v>
      </c>
      <c r="J87" s="139" t="e">
        <f t="shared" si="14"/>
        <v>#DIV/0!</v>
      </c>
      <c r="K87" s="137"/>
      <c r="L87" s="138"/>
      <c r="M87" s="44"/>
      <c r="N87" s="44"/>
      <c r="O87" s="191"/>
      <c r="P87" s="189"/>
      <c r="Q87" s="189"/>
      <c r="R87" s="190"/>
    </row>
    <row r="88" spans="2:18" ht="10.5" customHeight="1" x14ac:dyDescent="0.2">
      <c r="B88" s="134"/>
      <c r="C88" s="290"/>
      <c r="D88" s="290"/>
      <c r="E88" s="136"/>
      <c r="F88" s="136"/>
      <c r="G88" s="136"/>
      <c r="H88" s="150">
        <f t="shared" si="12"/>
        <v>0</v>
      </c>
      <c r="I88" s="128">
        <f t="shared" si="13"/>
        <v>0</v>
      </c>
      <c r="J88" s="139" t="e">
        <f t="shared" si="14"/>
        <v>#DIV/0!</v>
      </c>
      <c r="K88" s="137"/>
      <c r="L88" s="138"/>
      <c r="M88" s="44"/>
      <c r="N88" s="44"/>
      <c r="O88" s="44"/>
    </row>
    <row r="89" spans="2:18" ht="10.5" customHeight="1" x14ac:dyDescent="0.2">
      <c r="B89" s="134"/>
      <c r="C89" s="290"/>
      <c r="D89" s="290"/>
      <c r="E89" s="136"/>
      <c r="F89" s="134"/>
      <c r="G89" s="134"/>
      <c r="H89" s="150">
        <f t="shared" si="12"/>
        <v>0</v>
      </c>
      <c r="I89" s="128">
        <f t="shared" si="13"/>
        <v>0</v>
      </c>
      <c r="J89" s="139" t="e">
        <f t="shared" si="14"/>
        <v>#DIV/0!</v>
      </c>
      <c r="K89" s="137"/>
      <c r="L89" s="138"/>
      <c r="M89" s="44"/>
      <c r="N89" s="44"/>
      <c r="O89" s="326" t="s">
        <v>112</v>
      </c>
      <c r="P89" s="320" t="s">
        <v>110</v>
      </c>
      <c r="Q89" s="321"/>
    </row>
    <row r="90" spans="2:18" ht="10.5" customHeight="1" x14ac:dyDescent="0.2">
      <c r="B90" s="134"/>
      <c r="C90" s="290"/>
      <c r="D90" s="290"/>
      <c r="E90" s="130"/>
      <c r="F90" s="142"/>
      <c r="G90" s="142"/>
      <c r="H90" s="150">
        <f t="shared" si="12"/>
        <v>0</v>
      </c>
      <c r="I90" s="128">
        <f t="shared" si="13"/>
        <v>0</v>
      </c>
      <c r="J90" s="139" t="e">
        <f t="shared" si="14"/>
        <v>#DIV/0!</v>
      </c>
      <c r="K90" s="137"/>
      <c r="L90" s="138"/>
      <c r="M90" s="44"/>
      <c r="N90" s="44"/>
      <c r="O90" s="326"/>
      <c r="P90" s="322"/>
      <c r="Q90" s="323"/>
    </row>
    <row r="91" spans="2:18" x14ac:dyDescent="0.2">
      <c r="B91" s="291" t="s">
        <v>3</v>
      </c>
      <c r="C91" s="291"/>
      <c r="D91" s="291"/>
      <c r="E91" s="291"/>
      <c r="F91" s="91" t="e">
        <f>AVERAGE(F67:F90)</f>
        <v>#DIV/0!</v>
      </c>
      <c r="G91" s="91" t="e">
        <f t="shared" ref="G91:J91" si="18">AVERAGE(G67:G90)</f>
        <v>#DIV/0!</v>
      </c>
      <c r="H91" s="91">
        <f t="shared" si="18"/>
        <v>0</v>
      </c>
      <c r="I91" s="91">
        <f t="shared" si="18"/>
        <v>0</v>
      </c>
      <c r="J91" s="91" t="e">
        <f t="shared" si="18"/>
        <v>#DIV/0!</v>
      </c>
      <c r="K91" s="93"/>
      <c r="L91" s="93"/>
      <c r="M91" s="19"/>
      <c r="N91" s="19"/>
      <c r="O91" s="326"/>
      <c r="P91" s="324"/>
      <c r="Q91" s="325"/>
    </row>
    <row r="92" spans="2:18" ht="18" customHeight="1" x14ac:dyDescent="0.2">
      <c r="B92" s="292" t="s">
        <v>13</v>
      </c>
      <c r="C92" s="292"/>
      <c r="D92" s="293"/>
      <c r="E92" s="293"/>
      <c r="F92" s="293"/>
      <c r="G92" s="293"/>
      <c r="H92" s="284" t="s">
        <v>70</v>
      </c>
      <c r="I92" s="284"/>
      <c r="J92" s="285" t="e">
        <f>SQRT(J91)</f>
        <v>#DIV/0!</v>
      </c>
      <c r="K92" s="286"/>
      <c r="L92" s="286"/>
      <c r="M92" s="19"/>
      <c r="N92" s="19"/>
      <c r="O92" s="326" t="s">
        <v>113</v>
      </c>
      <c r="P92" s="320" t="s">
        <v>111</v>
      </c>
      <c r="Q92" s="321"/>
    </row>
    <row r="93" spans="2:18" ht="17.25" customHeight="1" x14ac:dyDescent="0.2">
      <c r="B93" s="292"/>
      <c r="C93" s="292"/>
      <c r="D93" s="293"/>
      <c r="E93" s="293"/>
      <c r="F93" s="293"/>
      <c r="G93" s="293"/>
      <c r="H93" s="284"/>
      <c r="I93" s="284"/>
      <c r="J93" s="285"/>
      <c r="K93" s="286"/>
      <c r="L93" s="286"/>
      <c r="M93" s="19"/>
      <c r="N93" s="19"/>
      <c r="O93" s="326"/>
      <c r="P93" s="324"/>
      <c r="Q93" s="325"/>
    </row>
    <row r="94" spans="2:18" x14ac:dyDescent="0.2">
      <c r="B94" s="5"/>
      <c r="C94" s="22"/>
      <c r="E94" s="9"/>
      <c r="F94" s="23"/>
      <c r="G94" s="23"/>
      <c r="H94" s="23"/>
      <c r="I94" s="7"/>
      <c r="J94" s="17"/>
      <c r="K94" s="17"/>
      <c r="L94" s="15"/>
      <c r="M94" s="44"/>
      <c r="N94" s="44"/>
      <c r="O94" s="44"/>
    </row>
  </sheetData>
  <mergeCells count="146">
    <mergeCell ref="Y67:Y73"/>
    <mergeCell ref="Z67:Z73"/>
    <mergeCell ref="P89:Q91"/>
    <mergeCell ref="P92:Q93"/>
    <mergeCell ref="O89:O91"/>
    <mergeCell ref="O92:O93"/>
    <mergeCell ref="P76:R76"/>
    <mergeCell ref="P82:R82"/>
    <mergeCell ref="W67:X67"/>
    <mergeCell ref="W68:X68"/>
    <mergeCell ref="W69:X69"/>
    <mergeCell ref="W70:X70"/>
    <mergeCell ref="W71:X71"/>
    <mergeCell ref="W72:X72"/>
    <mergeCell ref="W73:X73"/>
    <mergeCell ref="W74:X74"/>
    <mergeCell ref="U66:V66"/>
    <mergeCell ref="U67:V67"/>
    <mergeCell ref="U68:V68"/>
    <mergeCell ref="U69:V69"/>
    <mergeCell ref="U70:V70"/>
    <mergeCell ref="U71:V71"/>
    <mergeCell ref="U72:V72"/>
    <mergeCell ref="U73:V73"/>
    <mergeCell ref="O56:X56"/>
    <mergeCell ref="W66:X66"/>
    <mergeCell ref="R66:S66"/>
    <mergeCell ref="R67:S67"/>
    <mergeCell ref="R68:S68"/>
    <mergeCell ref="R69:S69"/>
    <mergeCell ref="R70:S70"/>
    <mergeCell ref="R71:S71"/>
    <mergeCell ref="R72:S72"/>
    <mergeCell ref="R73:S73"/>
    <mergeCell ref="O5:Z5"/>
    <mergeCell ref="O1:Q3"/>
    <mergeCell ref="B13:L13"/>
    <mergeCell ref="B8:L8"/>
    <mergeCell ref="O14:Z14"/>
    <mergeCell ref="B15:L15"/>
    <mergeCell ref="B14:L14"/>
    <mergeCell ref="O45:Q45"/>
    <mergeCell ref="B9:C9"/>
    <mergeCell ref="B4:L4"/>
    <mergeCell ref="R1:Z1"/>
    <mergeCell ref="H3:I3"/>
    <mergeCell ref="J3:K3"/>
    <mergeCell ref="W3:Y3"/>
    <mergeCell ref="R2:Z2"/>
    <mergeCell ref="E1:L1"/>
    <mergeCell ref="E2:L2"/>
    <mergeCell ref="E3:G3"/>
    <mergeCell ref="B1:D3"/>
    <mergeCell ref="R3:T3"/>
    <mergeCell ref="U3:V3"/>
    <mergeCell ref="O4:X4"/>
    <mergeCell ref="C25:D25"/>
    <mergeCell ref="C26:D26"/>
    <mergeCell ref="C27:D27"/>
    <mergeCell ref="C28:D28"/>
    <mergeCell ref="C29:D29"/>
    <mergeCell ref="C30:D30"/>
    <mergeCell ref="C18:D18"/>
    <mergeCell ref="C19:D19"/>
    <mergeCell ref="C20:D20"/>
    <mergeCell ref="C21:D21"/>
    <mergeCell ref="C22:D22"/>
    <mergeCell ref="D9:F12"/>
    <mergeCell ref="W7:Y10"/>
    <mergeCell ref="Q16:T16"/>
    <mergeCell ref="P7:Q10"/>
    <mergeCell ref="S7:U10"/>
    <mergeCell ref="C44:D44"/>
    <mergeCell ref="B45:E45"/>
    <mergeCell ref="H46:I47"/>
    <mergeCell ref="J46:J47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3:D23"/>
    <mergeCell ref="C24:D24"/>
    <mergeCell ref="C31:D31"/>
    <mergeCell ref="C32:D32"/>
    <mergeCell ref="C33:D33"/>
    <mergeCell ref="C88:D88"/>
    <mergeCell ref="C89:D89"/>
    <mergeCell ref="C90:D90"/>
    <mergeCell ref="C66:D66"/>
    <mergeCell ref="C72:D72"/>
    <mergeCell ref="C73:D73"/>
    <mergeCell ref="K46:L47"/>
    <mergeCell ref="B46:C47"/>
    <mergeCell ref="D46:G47"/>
    <mergeCell ref="C78:D78"/>
    <mergeCell ref="C79:D79"/>
    <mergeCell ref="C80:D80"/>
    <mergeCell ref="C81:D81"/>
    <mergeCell ref="B53:D55"/>
    <mergeCell ref="B56:L56"/>
    <mergeCell ref="H92:I93"/>
    <mergeCell ref="J92:J93"/>
    <mergeCell ref="K92:L93"/>
    <mergeCell ref="O58:Z58"/>
    <mergeCell ref="C74:D74"/>
    <mergeCell ref="C75:D75"/>
    <mergeCell ref="B91:E91"/>
    <mergeCell ref="B92:C93"/>
    <mergeCell ref="D92:G93"/>
    <mergeCell ref="C82:D82"/>
    <mergeCell ref="C83:D83"/>
    <mergeCell ref="C84:D84"/>
    <mergeCell ref="B58:L58"/>
    <mergeCell ref="G60:I63"/>
    <mergeCell ref="C67:D67"/>
    <mergeCell ref="C68:D68"/>
    <mergeCell ref="C69:D69"/>
    <mergeCell ref="C70:D70"/>
    <mergeCell ref="C71:D71"/>
    <mergeCell ref="C76:D76"/>
    <mergeCell ref="C77:D77"/>
    <mergeCell ref="C85:D85"/>
    <mergeCell ref="C86:D86"/>
    <mergeCell ref="C87:D87"/>
    <mergeCell ref="O46:P47"/>
    <mergeCell ref="Q46:T47"/>
    <mergeCell ref="V16:W16"/>
    <mergeCell ref="X16:Z16"/>
    <mergeCell ref="R53:Z53"/>
    <mergeCell ref="E54:L54"/>
    <mergeCell ref="R54:Z54"/>
    <mergeCell ref="E55:G55"/>
    <mergeCell ref="H55:I55"/>
    <mergeCell ref="J55:K55"/>
    <mergeCell ref="R55:T55"/>
    <mergeCell ref="U55:V55"/>
    <mergeCell ref="W55:Y55"/>
    <mergeCell ref="E53:L53"/>
    <mergeCell ref="O53:Q55"/>
    <mergeCell ref="U46:V47"/>
  </mergeCells>
  <pageMargins left="0.59055118110236227" right="0.59055118110236227" top="0.78740157480314965" bottom="0.78740157480314965" header="0.31496062992125984" footer="0.31496062992125984"/>
  <pageSetup scale="75" orientation="landscape" horizontalDpi="4294967292" verticalDpi="200" r:id="rId1"/>
  <rowBreaks count="1" manualBreakCount="1">
    <brk id="51" max="26" man="1"/>
  </rowBreaks>
  <colBreaks count="1" manualBreakCount="1">
    <brk id="13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Repetibilidad y Precisión </vt:lpstr>
      <vt:lpstr>Fuentes de incertidumbre</vt:lpstr>
      <vt:lpstr>Incertidumbre</vt:lpstr>
      <vt:lpstr>Incertidumbre!Área_de_impresión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c9152978</dc:creator>
  <cp:lastModifiedBy>Angelica Rincon Blanquiceth</cp:lastModifiedBy>
  <cp:lastPrinted>2024-04-15T19:31:24Z</cp:lastPrinted>
  <dcterms:created xsi:type="dcterms:W3CDTF">2010-01-13T19:53:14Z</dcterms:created>
  <dcterms:modified xsi:type="dcterms:W3CDTF">2024-04-23T17:51:05Z</dcterms:modified>
</cp:coreProperties>
</file>