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4460" windowHeight="11760" firstSheet="1" activeTab="1"/>
  </bookViews>
  <sheets>
    <sheet name="VIAS " sheetId="1" state="hidden" r:id="rId1"/>
    <sheet name="FACTOR MUL." sheetId="5" r:id="rId2"/>
  </sheets>
  <externalReferences>
    <externalReference r:id="rId3"/>
  </externalReferences>
  <definedNames>
    <definedName name="A" localSheetId="1">#REF!</definedName>
    <definedName name="A">#REF!</definedName>
    <definedName name="A_impresión_IM" localSheetId="1">#REF!</definedName>
    <definedName name="A_impresión_IM">#REF!</definedName>
    <definedName name="_xlnm.Print_Area" localSheetId="1">'FACTOR MUL.'!$A$1:$I$54</definedName>
    <definedName name="_xlnm.Print_Area" localSheetId="0">'VIAS '!$A$1:$I$46</definedName>
    <definedName name="C_" localSheetId="1">#REF!</definedName>
    <definedName name="C_">#REF!</definedName>
    <definedName name="CANT" localSheetId="1">#REF!</definedName>
    <definedName name="CANT">#REF!</definedName>
    <definedName name="EQUIPO" localSheetId="1">#REF!</definedName>
    <definedName name="EQUIPO">#REF!</definedName>
    <definedName name="FINAL" localSheetId="1">#REF!</definedName>
    <definedName name="FINAL">#REF!</definedName>
    <definedName name="H">#REF!</definedName>
    <definedName name="HOJA1" localSheetId="1">#REF!</definedName>
    <definedName name="HOJA1">#REF!</definedName>
    <definedName name="I" localSheetId="1">#REF!</definedName>
    <definedName name="I">#REF!</definedName>
    <definedName name="inf" localSheetId="1">#REF!</definedName>
    <definedName name="inf">#REF!</definedName>
    <definedName name="ITEM" localSheetId="1">#REF!</definedName>
    <definedName name="ITEM">#REF!</definedName>
    <definedName name="MAT" localSheetId="1">#REF!</definedName>
    <definedName name="MAT">#REF!</definedName>
    <definedName name="PRE" localSheetId="1">#REF!</definedName>
    <definedName name="PRE">#REF!</definedName>
    <definedName name="TABLA" localSheetId="1">#REF!</definedName>
    <definedName name="TABLA">#REF!</definedName>
    <definedName name="TITULO" localSheetId="1">#REF!</definedName>
    <definedName name="TITULO">#REF!</definedName>
    <definedName name="TOTAL" localSheetId="1">#REF!</definedName>
    <definedName name="TOTAL">#REF!</definedName>
    <definedName name="TRAT">[1]desmonte!$E$48</definedName>
    <definedName name="U" localSheetId="1">#REF!</definedName>
    <definedName name="U">#REF!</definedName>
    <definedName name="W" localSheetId="1">#REF!</definedName>
    <definedName name="W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5" l="1"/>
  <c r="H25" i="5"/>
  <c r="H9" i="5"/>
  <c r="H24" i="5" s="1"/>
  <c r="H45" i="5" l="1"/>
  <c r="H46" i="5" s="1"/>
  <c r="H48" i="5" l="1"/>
  <c r="H47" i="5"/>
  <c r="H49" i="5" l="1"/>
  <c r="I11" i="1" l="1"/>
  <c r="I30" i="1"/>
  <c r="I26" i="1"/>
  <c r="I28" i="1"/>
  <c r="I24" i="1"/>
  <c r="I25" i="1"/>
  <c r="I27" i="1"/>
  <c r="I29" i="1"/>
  <c r="I9" i="1"/>
  <c r="I10" i="1"/>
  <c r="I12" i="1"/>
  <c r="I13" i="1"/>
  <c r="I14" i="1"/>
  <c r="I15" i="1"/>
  <c r="I16" i="1"/>
  <c r="I17" i="1"/>
  <c r="I18" i="1"/>
  <c r="I31" i="1" l="1"/>
  <c r="I19" i="1"/>
  <c r="I20" i="1" l="1"/>
  <c r="I21" i="1" s="1"/>
  <c r="I33" i="1" s="1"/>
  <c r="I34" i="1" l="1"/>
  <c r="I35" i="1" s="1"/>
  <c r="I38" i="1" s="1"/>
</calcChain>
</file>

<file path=xl/sharedStrings.xml><?xml version="1.0" encoding="utf-8"?>
<sst xmlns="http://schemas.openxmlformats.org/spreadsheetml/2006/main" count="136" uniqueCount="123">
  <si>
    <t xml:space="preserve">1. COSTOS DIRECTOS DE PERSONAL </t>
  </si>
  <si>
    <t>ITEM</t>
  </si>
  <si>
    <t xml:space="preserve">CATEGORIA </t>
  </si>
  <si>
    <t>NUMERO DE PERSONAS</t>
  </si>
  <si>
    <t xml:space="preserve">TIEMPO EN MESES </t>
  </si>
  <si>
    <t>SALARIOS</t>
  </si>
  <si>
    <t>VALOR TOTAL</t>
  </si>
  <si>
    <t>A</t>
  </si>
  <si>
    <t xml:space="preserve">PERSONAL PROFESIONAL </t>
  </si>
  <si>
    <t xml:space="preserve">DIRECTOR DE INTERVENTORIA </t>
  </si>
  <si>
    <t xml:space="preserve">RESIDENTE DE INTERVENTORIA </t>
  </si>
  <si>
    <t xml:space="preserve">INGENIERO AMBIENTAL </t>
  </si>
  <si>
    <t xml:space="preserve">INGENIERO HSEQ </t>
  </si>
  <si>
    <t>CARGO</t>
  </si>
  <si>
    <t>DEDICACION   (hombre/mes)</t>
  </si>
  <si>
    <t>B</t>
  </si>
  <si>
    <t xml:space="preserve">PERSONAL TECNICO </t>
  </si>
  <si>
    <t xml:space="preserve">TOPOGRAFO </t>
  </si>
  <si>
    <t xml:space="preserve">CADENERO </t>
  </si>
  <si>
    <t>CADENERO 2</t>
  </si>
  <si>
    <t>A+B</t>
  </si>
  <si>
    <t xml:space="preserve">SUBTOTAL PERSONAL </t>
  </si>
  <si>
    <t>FACTOR MULTIPLICADOR (FM)</t>
  </si>
  <si>
    <t>D</t>
  </si>
  <si>
    <t xml:space="preserve">TIPO </t>
  </si>
  <si>
    <t>PORCENTAJE</t>
  </si>
  <si>
    <t>-</t>
  </si>
  <si>
    <t xml:space="preserve">VALOR </t>
  </si>
  <si>
    <t>E</t>
  </si>
  <si>
    <t>F</t>
  </si>
  <si>
    <t>INFORMES Y PAPELERIA (INCLUYE IMPRESIONES, FOTOGRAFIAS, PLANOS DE INTERVENTORIA, ELEMENTOS)</t>
  </si>
  <si>
    <t xml:space="preserve">SUBTOTAL COSTOS DIRECTOS </t>
  </si>
  <si>
    <t xml:space="preserve">VEHICULO CAMPERO PICK-UP, CAMIONETA (1300-2000 C.C.) MODELO 2012 O SUPERIOR </t>
  </si>
  <si>
    <t>CANTIDAD</t>
  </si>
  <si>
    <r>
      <t xml:space="preserve">2. </t>
    </r>
    <r>
      <rPr>
        <b/>
        <sz val="11"/>
        <color theme="1"/>
        <rFont val="Arial"/>
        <family val="2"/>
      </rPr>
      <t>COSTOS DIRECTOS</t>
    </r>
  </si>
  <si>
    <t>FIRMA DEL PROPONENTE</t>
  </si>
  <si>
    <t>CONSORCIO INGEARM 2017</t>
  </si>
  <si>
    <t>R.L. ANGEL ARTURO RINCON SUAREZ</t>
  </si>
  <si>
    <t>C.C. 79.628.005 DE BOGOTÁ D.C.</t>
  </si>
  <si>
    <t>C</t>
  </si>
  <si>
    <t>TOTAL COSTOS DE INTERVENTORIA (C+D)</t>
  </si>
  <si>
    <t xml:space="preserve">IVA 19% </t>
  </si>
  <si>
    <t>SUBTOTAL COSTOS DE PERSONAL(A+B) *FACTOR MULTIPLICADOR (FM)</t>
  </si>
  <si>
    <t>LABORATORIO- INTERVENTORIAS (INCLUYE EQUIPO COMPLETO Y ENTREGA DE INFORMES Y RESULTADOS)</t>
  </si>
  <si>
    <t>OFICINA( MOBILIARIO, EQUPOS Y SERVICIOS )</t>
  </si>
  <si>
    <t xml:space="preserve"> </t>
  </si>
  <si>
    <t>ROBINSON MARROQUIN PEREZ</t>
  </si>
  <si>
    <t>MANUEL MOLINA</t>
  </si>
  <si>
    <t>ING. CIVIL ESPECIALISTA EN GERENCIA DE PROYECTOS</t>
  </si>
  <si>
    <t xml:space="preserve">INGENIERO CIVIL CON ESPECIALIZACION EN GESTION AMBIENTAL O INGENIERO AMBIENTAL </t>
  </si>
  <si>
    <t xml:space="preserve"> INGENIERO O ARQUITECTO CON ESPECIALIZACION EN HSEQ O PROFESIONAL EN SALUD OCUPASIONAL</t>
  </si>
  <si>
    <t>SECRETARIA</t>
  </si>
  <si>
    <t>COMUNICACIONES (TELEFONIA CELULAR, INTERNET, TEL. FIJO, ETC.)</t>
  </si>
  <si>
    <t>ASESORIA ESPECIALIZADA (ESTRUCTURAL, HIDRAULICA, TELECOMINICACIONES, ELECTRICO)</t>
  </si>
  <si>
    <t>VALOR TOTAL DE LA INTERVENTORIA (E+F) AJUSTADO AL PESO</t>
  </si>
  <si>
    <t>Oferta económica</t>
  </si>
  <si>
    <t>PROYECTO 03 02 11 2017 INTERVENTORIA PARA LA CONSTRUCCION DE UN EDIFICIO ACADEMICO - ADMINISTRATIVO EN LA SEDE SAN ANTONIO DE LA UNIVERSIDAD DE LOS LLANOS</t>
  </si>
  <si>
    <t>LULU CARO</t>
  </si>
  <si>
    <t>XX</t>
  </si>
  <si>
    <t xml:space="preserve">AUXILIAR DE INTERVENTORIA </t>
  </si>
  <si>
    <t>ALVARO ROSO - PEDRO MUÑOZ</t>
  </si>
  <si>
    <t>CAROLINA BETANCOURTH</t>
  </si>
  <si>
    <t>FERNANDO GARCIA</t>
  </si>
  <si>
    <t>ING. CIVIL ESPECIALISTA EN INGENIERIA DE FUNDACIONES O GEOTECNIA</t>
  </si>
  <si>
    <t>ING. FUNDACIONES O GEOTECNIA</t>
  </si>
  <si>
    <t>EQUIPOS DE TOPOGRAFIA (INCLUYE TRANSITO, NIVEL Y ELEMENTOS COMPLEMENTARIOS)</t>
  </si>
  <si>
    <t>AUXILIAR DE ING. (CAMPO/OFICINA)</t>
  </si>
  <si>
    <t>JOHANA VILLAREAL</t>
  </si>
  <si>
    <t>Oficina de Planeación - Infraestructura</t>
  </si>
  <si>
    <t>DESCRIPCION</t>
  </si>
  <si>
    <t>PORCENTAJE PARCIAL</t>
  </si>
  <si>
    <t>PORCENTAJE TOTAL</t>
  </si>
  <si>
    <t>HONORARIOS</t>
  </si>
  <si>
    <t>PRESTACIONES</t>
  </si>
  <si>
    <t>CESANTIAS</t>
  </si>
  <si>
    <t>INTERESES SOBRE CESANTIAS</t>
  </si>
  <si>
    <t>VACACIONES</t>
  </si>
  <si>
    <t>PRIMA DE SERVICIOS</t>
  </si>
  <si>
    <t>APORTES SALUD</t>
  </si>
  <si>
    <t>APORTES PENSION</t>
  </si>
  <si>
    <t>ARP</t>
  </si>
  <si>
    <t>CAJA DE COMPENSACION</t>
  </si>
  <si>
    <t>SENA</t>
  </si>
  <si>
    <t>ICBF</t>
  </si>
  <si>
    <t>SUBSIDIO DE TRANSPORTE</t>
  </si>
  <si>
    <t>DOTACION</t>
  </si>
  <si>
    <t xml:space="preserve">C= A+B </t>
  </si>
  <si>
    <t>SUBTOTAL GASTOS PERSONAL</t>
  </si>
  <si>
    <t>GASTOS LEGALES Y DE ADMINISTRACION</t>
  </si>
  <si>
    <t>POLIZAS (calidad, cumplimiento, salarios y prestaciones)</t>
  </si>
  <si>
    <t>PAPELERIA OFICINA CONSULTOR</t>
  </si>
  <si>
    <t>PERSONAL ADMINISTRATIVO NO FACTURADO</t>
  </si>
  <si>
    <t>PERSONAL PROFESIONAL NO FACTURADO</t>
  </si>
  <si>
    <t>GASTOS DE REPRESENTACION</t>
  </si>
  <si>
    <t>ASESORIA LEGAL, TRIBUTARIA Y MEDICA</t>
  </si>
  <si>
    <t>GASTOS DE FINANCIACION</t>
  </si>
  <si>
    <t>GASTOS DE PREPARACION DE PROPUESTAS</t>
  </si>
  <si>
    <t>ARRENDAMIENTO OFICINAS Y SERVICIOS PUBLICOS</t>
  </si>
  <si>
    <t>DOCUMENTACION TECNICA</t>
  </si>
  <si>
    <t>EQUIPOS Y MANTENIMIENTO DE OFICINA</t>
  </si>
  <si>
    <t>CORREOS</t>
  </si>
  <si>
    <t>EQUIPOS DE MITIGACION AMBIENTAL Y SOCIAL</t>
  </si>
  <si>
    <t>SEGURO COLECTIVO</t>
  </si>
  <si>
    <t>IMPUESTOS-SOBRE EL VALOR TOTAL DEL CONTRATO</t>
  </si>
  <si>
    <t>RETENCION EN LA FUENTE</t>
  </si>
  <si>
    <t>IMPUESTO SEGURIDAD DEMOCRATICA</t>
  </si>
  <si>
    <t>RETEICA (4x1000)</t>
  </si>
  <si>
    <t>SUBTOTAL   C+D</t>
  </si>
  <si>
    <t>IMPREVISTOS 1% DE E</t>
  </si>
  <si>
    <t>H</t>
  </si>
  <si>
    <t>HONORARIOS (UTILIDADES) 10% DE E</t>
  </si>
  <si>
    <t>TOTAL E+F</t>
  </si>
  <si>
    <t>FACTOR MULTIPLICADOR</t>
  </si>
  <si>
    <t>ARQ. CRISTIAN ANDRES LARA ZAPATA</t>
  </si>
  <si>
    <t>PROCESO DIRECCIONAMIENTO ESTRATÉGICO</t>
  </si>
  <si>
    <t>FORMATO PARA CALCULO DE FACTOR MULTIPLICADOR - OBRA CIVIL</t>
  </si>
  <si>
    <r>
      <rPr>
        <b/>
        <i/>
        <sz val="10"/>
        <rFont val="Arial"/>
        <family val="2"/>
      </rPr>
      <t>Código:</t>
    </r>
    <r>
      <rPr>
        <i/>
        <sz val="10"/>
        <rFont val="Arial"/>
        <family val="2"/>
      </rPr>
      <t xml:space="preserve"> FO-DIE-21</t>
    </r>
  </si>
  <si>
    <r>
      <rPr>
        <b/>
        <i/>
        <sz val="10"/>
        <rFont val="Arial"/>
        <family val="2"/>
      </rPr>
      <t>Versión:</t>
    </r>
    <r>
      <rPr>
        <i/>
        <sz val="10"/>
        <rFont val="Arial"/>
        <family val="2"/>
      </rPr>
      <t xml:space="preserve"> 01</t>
    </r>
  </si>
  <si>
    <r>
      <rPr>
        <b/>
        <i/>
        <sz val="10"/>
        <rFont val="Arial"/>
        <family val="2"/>
      </rPr>
      <t>Fecha de aprobación:</t>
    </r>
    <r>
      <rPr>
        <i/>
        <sz val="10"/>
        <rFont val="Arial"/>
        <family val="2"/>
      </rPr>
      <t xml:space="preserve"> 15/07/2021</t>
    </r>
  </si>
  <si>
    <r>
      <rPr>
        <b/>
        <i/>
        <sz val="10"/>
        <rFont val="Arial"/>
        <family val="2"/>
      </rPr>
      <t>Página:</t>
    </r>
    <r>
      <rPr>
        <i/>
        <sz val="10"/>
        <rFont val="Arial"/>
        <family val="2"/>
      </rPr>
      <t xml:space="preserve"> 1 de 1</t>
    </r>
  </si>
  <si>
    <t>Fecha de elaboración</t>
  </si>
  <si>
    <t>Objeto del proyecto:</t>
  </si>
  <si>
    <r>
      <t>ESTAMPILLA NACIONAL</t>
    </r>
    <r>
      <rPr>
        <i/>
        <sz val="9"/>
        <color theme="1"/>
        <rFont val="Arial"/>
        <family val="2"/>
      </rPr>
      <t xml:space="preserve"> (Retención Estampilla Pro Universidades públicas: 0.5% ; 1% y 2%)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</si>
</sst>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&quot;$&quot;#,##0.00"/>
    <numFmt numFmtId="168" formatCode="&quot;$&quot;#,##0.00_);\(&quot;$&quot;#,##0.00\)"/>
    <numFmt numFmtId="169" formatCode="#,##0.0_);\-#,##0.0;&quot;&lt;Default Format&gt;&quot;"/>
    <numFmt numFmtId="170" formatCode="&quot;$&quot;\ #,##0.00_);[Red]\(&quot;$&quot;\ #,##0.00\)"/>
    <numFmt numFmtId="171" formatCode="0.0%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2" fillId="0" borderId="0"/>
    <xf numFmtId="0" fontId="13" fillId="0" borderId="0" applyFont="0" applyFill="0" applyBorder="0" applyAlignment="0" applyProtection="0"/>
    <xf numFmtId="4" fontId="14" fillId="0" borderId="0">
      <protection locked="0"/>
    </xf>
    <xf numFmtId="4" fontId="14" fillId="0" borderId="0">
      <protection locked="0"/>
    </xf>
    <xf numFmtId="4" fontId="15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4" fontId="15" fillId="0" borderId="0">
      <protection locked="0"/>
    </xf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67" fontId="4" fillId="0" borderId="1" xfId="0" applyNumberFormat="1" applyFont="1" applyBorder="1"/>
    <xf numFmtId="166" fontId="4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0" fontId="4" fillId="5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6" fillId="0" borderId="0" xfId="0" applyFont="1"/>
    <xf numFmtId="0" fontId="7" fillId="0" borderId="0" xfId="0" applyFont="1"/>
    <xf numFmtId="167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center" vertical="center" wrapText="1"/>
    </xf>
    <xf numFmtId="43" fontId="8" fillId="0" borderId="0" xfId="1" applyFont="1"/>
    <xf numFmtId="43" fontId="0" fillId="0" borderId="0" xfId="0" applyNumberFormat="1"/>
    <xf numFmtId="0" fontId="5" fillId="0" borderId="0" xfId="0" applyFont="1" applyBorder="1" applyAlignment="1">
      <alignment horizontal="right"/>
    </xf>
    <xf numFmtId="167" fontId="4" fillId="0" borderId="0" xfId="0" applyNumberFormat="1" applyFont="1" applyBorder="1"/>
    <xf numFmtId="0" fontId="10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/>
    </xf>
    <xf numFmtId="166" fontId="0" fillId="0" borderId="0" xfId="0" applyNumberFormat="1"/>
    <xf numFmtId="9" fontId="11" fillId="0" borderId="0" xfId="3" applyFont="1" applyFill="1" applyBorder="1" applyAlignment="1">
      <alignment vertical="center"/>
    </xf>
    <xf numFmtId="9" fontId="11" fillId="0" borderId="0" xfId="3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11" fillId="0" borderId="13" xfId="2" applyFont="1" applyFill="1" applyBorder="1" applyAlignment="1">
      <alignment horizontal="center" vertical="center"/>
    </xf>
    <xf numFmtId="0" fontId="11" fillId="0" borderId="0" xfId="2" applyFont="1" applyFill="1"/>
    <xf numFmtId="0" fontId="11" fillId="0" borderId="0" xfId="2" applyFont="1" applyFill="1" applyBorder="1"/>
    <xf numFmtId="169" fontId="21" fillId="0" borderId="0" xfId="4" applyNumberFormat="1" applyFont="1" applyFill="1" applyBorder="1" applyAlignment="1" applyProtection="1">
      <alignment vertical="center" wrapText="1"/>
    </xf>
    <xf numFmtId="0" fontId="11" fillId="0" borderId="0" xfId="2" applyFont="1" applyFill="1" applyBorder="1" applyAlignment="1">
      <alignment wrapText="1"/>
    </xf>
    <xf numFmtId="0" fontId="21" fillId="0" borderId="0" xfId="2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2" fillId="0" borderId="13" xfId="2" applyFont="1" applyFill="1" applyBorder="1" applyAlignment="1">
      <alignment horizontal="center" vertical="center" wrapText="1"/>
    </xf>
    <xf numFmtId="0" fontId="23" fillId="0" borderId="0" xfId="2" applyFont="1" applyFill="1" applyAlignment="1">
      <alignment horizontal="left"/>
    </xf>
    <xf numFmtId="0" fontId="23" fillId="0" borderId="13" xfId="2" applyFont="1" applyFill="1" applyBorder="1" applyAlignment="1">
      <alignment horizontal="left" vertical="center" wrapText="1"/>
    </xf>
    <xf numFmtId="0" fontId="23" fillId="0" borderId="13" xfId="2" applyFont="1" applyFill="1" applyBorder="1" applyAlignment="1">
      <alignment horizontal="left" vertical="center"/>
    </xf>
    <xf numFmtId="0" fontId="23" fillId="0" borderId="13" xfId="2" applyFont="1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11" fillId="0" borderId="14" xfId="2" applyFont="1" applyFill="1" applyBorder="1" applyAlignment="1">
      <alignment horizontal="center"/>
    </xf>
    <xf numFmtId="169" fontId="21" fillId="0" borderId="14" xfId="4" applyNumberFormat="1" applyFont="1" applyFill="1" applyBorder="1" applyAlignment="1" applyProtection="1">
      <alignment horizontal="center" vertical="center" wrapText="1"/>
    </xf>
    <xf numFmtId="169" fontId="21" fillId="0" borderId="17" xfId="4" applyNumberFormat="1" applyFont="1" applyFill="1" applyBorder="1" applyAlignment="1" applyProtection="1">
      <alignment horizontal="left" vertical="center" wrapText="1"/>
    </xf>
    <xf numFmtId="169" fontId="21" fillId="0" borderId="14" xfId="4" applyNumberFormat="1" applyFont="1" applyFill="1" applyBorder="1" applyAlignment="1" applyProtection="1">
      <alignment horizontal="left" vertical="center" wrapText="1"/>
    </xf>
    <xf numFmtId="169" fontId="21" fillId="0" borderId="18" xfId="4" applyNumberFormat="1" applyFont="1" applyFill="1" applyBorder="1" applyAlignment="1" applyProtection="1">
      <alignment horizontal="left" vertical="center" wrapText="1"/>
    </xf>
    <xf numFmtId="169" fontId="21" fillId="0" borderId="19" xfId="4" applyNumberFormat="1" applyFont="1" applyFill="1" applyBorder="1" applyAlignment="1" applyProtection="1">
      <alignment horizontal="left" vertical="center" wrapText="1"/>
    </xf>
    <xf numFmtId="169" fontId="21" fillId="0" borderId="20" xfId="4" applyNumberFormat="1" applyFont="1" applyFill="1" applyBorder="1" applyAlignment="1" applyProtection="1">
      <alignment horizontal="left" vertical="center" wrapText="1"/>
    </xf>
    <xf numFmtId="169" fontId="21" fillId="0" borderId="21" xfId="4" applyNumberFormat="1" applyFont="1" applyFill="1" applyBorder="1" applyAlignment="1" applyProtection="1">
      <alignment horizontal="left" vertical="center" wrapText="1"/>
    </xf>
    <xf numFmtId="169" fontId="21" fillId="0" borderId="15" xfId="4" applyNumberFormat="1" applyFont="1" applyFill="1" applyBorder="1" applyAlignment="1" applyProtection="1">
      <alignment horizontal="center" vertical="center" wrapText="1"/>
    </xf>
    <xf numFmtId="169" fontId="21" fillId="0" borderId="16" xfId="4" applyNumberFormat="1" applyFont="1" applyFill="1" applyBorder="1" applyAlignment="1" applyProtection="1">
      <alignment horizontal="center" vertical="center" wrapText="1"/>
    </xf>
    <xf numFmtId="169" fontId="21" fillId="0" borderId="15" xfId="4" applyNumberFormat="1" applyFont="1" applyFill="1" applyBorder="1" applyAlignment="1" applyProtection="1">
      <alignment horizontal="left" vertical="top" wrapText="1"/>
    </xf>
    <xf numFmtId="169" fontId="21" fillId="0" borderId="16" xfId="4" applyNumberFormat="1" applyFont="1" applyFill="1" applyBorder="1" applyAlignment="1" applyProtection="1">
      <alignment horizontal="left" vertical="top" wrapText="1"/>
    </xf>
    <xf numFmtId="0" fontId="11" fillId="0" borderId="0" xfId="2" applyFont="1" applyFill="1" applyBorder="1" applyAlignment="1">
      <alignment horizontal="left" vertical="center" wrapText="1"/>
    </xf>
    <xf numFmtId="0" fontId="20" fillId="0" borderId="13" xfId="2" applyFont="1" applyFill="1" applyBorder="1" applyAlignment="1">
      <alignment horizontal="center" vertical="center" wrapText="1"/>
    </xf>
    <xf numFmtId="0" fontId="20" fillId="0" borderId="13" xfId="2" applyFont="1" applyFill="1" applyBorder="1" applyAlignment="1">
      <alignment horizontal="left" vertical="center" wrapText="1"/>
    </xf>
    <xf numFmtId="0" fontId="20" fillId="0" borderId="13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left" vertical="center"/>
    </xf>
    <xf numFmtId="9" fontId="19" fillId="0" borderId="13" xfId="3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left" vertical="center" wrapText="1"/>
    </xf>
    <xf numFmtId="170" fontId="19" fillId="0" borderId="13" xfId="2" applyNumberFormat="1" applyFont="1" applyFill="1" applyBorder="1" applyAlignment="1">
      <alignment horizontal="right" vertical="center"/>
    </xf>
    <xf numFmtId="10" fontId="19" fillId="0" borderId="13" xfId="3" applyNumberFormat="1" applyFont="1" applyFill="1" applyBorder="1" applyAlignment="1">
      <alignment horizontal="center" vertical="center" wrapText="1"/>
    </xf>
    <xf numFmtId="171" fontId="19" fillId="0" borderId="13" xfId="3" applyNumberFormat="1" applyFont="1" applyFill="1" applyBorder="1" applyAlignment="1">
      <alignment horizontal="center" vertical="center" wrapText="1"/>
    </xf>
    <xf numFmtId="10" fontId="19" fillId="0" borderId="13" xfId="2" applyNumberFormat="1" applyFont="1" applyFill="1" applyBorder="1" applyAlignment="1">
      <alignment vertical="center"/>
    </xf>
    <xf numFmtId="10" fontId="19" fillId="0" borderId="13" xfId="3" applyNumberFormat="1" applyFont="1" applyFill="1" applyBorder="1" applyAlignment="1">
      <alignment vertical="center"/>
    </xf>
    <xf numFmtId="10" fontId="20" fillId="0" borderId="13" xfId="2" applyNumberFormat="1" applyFont="1" applyFill="1" applyBorder="1" applyAlignment="1">
      <alignment vertical="center"/>
    </xf>
    <xf numFmtId="0" fontId="20" fillId="0" borderId="13" xfId="2" applyFont="1" applyFill="1" applyBorder="1" applyAlignment="1">
      <alignment vertical="center"/>
    </xf>
    <xf numFmtId="0" fontId="11" fillId="0" borderId="20" xfId="2" applyFont="1" applyFill="1" applyBorder="1" applyAlignment="1">
      <alignment horizontal="center" vertical="center" wrapText="1"/>
    </xf>
    <xf numFmtId="9" fontId="19" fillId="0" borderId="13" xfId="2" applyNumberFormat="1" applyFont="1" applyFill="1" applyBorder="1" applyAlignment="1">
      <alignment vertical="center"/>
    </xf>
    <xf numFmtId="10" fontId="19" fillId="0" borderId="13" xfId="2" applyNumberFormat="1" applyFont="1" applyFill="1" applyBorder="1" applyAlignment="1">
      <alignment horizontal="right" vertical="center"/>
    </xf>
    <xf numFmtId="10" fontId="19" fillId="0" borderId="13" xfId="3" applyNumberFormat="1" applyFont="1" applyFill="1" applyBorder="1" applyAlignment="1">
      <alignment horizontal="right" vertical="center"/>
    </xf>
    <xf numFmtId="9" fontId="26" fillId="0" borderId="13" xfId="3" applyFont="1" applyFill="1" applyBorder="1" applyAlignment="1">
      <alignment horizontal="center" vertical="center" wrapText="1"/>
    </xf>
  </cellXfs>
  <cellStyles count="50">
    <cellStyle name="Euro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Millares" xfId="1" builtinId="3"/>
    <cellStyle name="Millares 2" xfId="13"/>
    <cellStyle name="Millares 4" xfId="14"/>
    <cellStyle name="Moneda 2" xfId="15"/>
    <cellStyle name="Moneda 3" xfId="16"/>
    <cellStyle name="Moneda 4" xfId="17"/>
    <cellStyle name="Normal" xfId="0" builtinId="0"/>
    <cellStyle name="Normal 2" xfId="2"/>
    <cellStyle name="Normal 2 2" xfId="18"/>
    <cellStyle name="Normal 2_PRESUPUESTO TUNJA - PAEZ_13-04-11" xfId="19"/>
    <cellStyle name="Normal 3" xfId="20"/>
    <cellStyle name="Normal 9" xfId="4"/>
    <cellStyle name="Porcentual 2" xfId="3"/>
    <cellStyle name="Porcentual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1</xdr:col>
      <xdr:colOff>1586100</xdr:colOff>
      <xdr:row>2</xdr:row>
      <xdr:rowOff>165666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1548000" cy="4895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NITARIOS%20PARA%20241201%202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zoomScale="85" zoomScaleNormal="85" zoomScaleSheetLayoutView="70" zoomScalePageLayoutView="85" workbookViewId="0">
      <selection activeCell="I20" sqref="I20"/>
    </sheetView>
  </sheetViews>
  <sheetFormatPr baseColWidth="10" defaultRowHeight="15" x14ac:dyDescent="0.25"/>
  <cols>
    <col min="1" max="1" width="5.7109375" customWidth="1"/>
    <col min="2" max="2" width="39.140625" customWidth="1"/>
    <col min="3" max="3" width="31.7109375" customWidth="1"/>
    <col min="4" max="4" width="39.140625" customWidth="1"/>
    <col min="5" max="5" width="13.28515625" customWidth="1"/>
    <col min="6" max="6" width="14.42578125" customWidth="1"/>
    <col min="7" max="7" width="12.140625" customWidth="1"/>
    <col min="8" max="8" width="18.42578125" customWidth="1"/>
    <col min="9" max="9" width="21.42578125" customWidth="1"/>
    <col min="10" max="10" width="15" bestFit="1" customWidth="1"/>
  </cols>
  <sheetData>
    <row r="1" spans="1:9" ht="44.25" customHeight="1" x14ac:dyDescent="0.25">
      <c r="A1" s="47" t="s">
        <v>55</v>
      </c>
      <c r="B1" s="47"/>
      <c r="C1" s="47"/>
      <c r="D1" s="47"/>
      <c r="E1" s="47"/>
      <c r="F1" s="47"/>
      <c r="G1" s="47"/>
      <c r="H1" s="47"/>
      <c r="I1" s="47"/>
    </row>
    <row r="2" spans="1:9" ht="11.2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56" t="s">
        <v>56</v>
      </c>
      <c r="B3" s="57"/>
      <c r="C3" s="57"/>
      <c r="D3" s="57"/>
      <c r="E3" s="57"/>
      <c r="F3" s="57"/>
      <c r="G3" s="57"/>
      <c r="H3" s="57"/>
      <c r="I3" s="58"/>
    </row>
    <row r="4" spans="1:9" x14ac:dyDescent="0.25">
      <c r="A4" s="59"/>
      <c r="B4" s="60"/>
      <c r="C4" s="60"/>
      <c r="D4" s="60"/>
      <c r="E4" s="60"/>
      <c r="F4" s="60"/>
      <c r="G4" s="60"/>
      <c r="H4" s="60"/>
      <c r="I4" s="61"/>
    </row>
    <row r="5" spans="1:9" ht="45" customHeight="1" x14ac:dyDescent="0.25">
      <c r="A5" s="62"/>
      <c r="B5" s="63"/>
      <c r="C5" s="63"/>
      <c r="D5" s="63"/>
      <c r="E5" s="63"/>
      <c r="F5" s="63"/>
      <c r="G5" s="63"/>
      <c r="H5" s="63"/>
      <c r="I5" s="64"/>
    </row>
    <row r="6" spans="1:9" x14ac:dyDescent="0.25">
      <c r="A6" s="65" t="s">
        <v>0</v>
      </c>
      <c r="B6" s="65"/>
      <c r="C6" s="65"/>
      <c r="D6" s="65"/>
      <c r="E6" s="65"/>
      <c r="F6" s="65"/>
      <c r="G6" s="65"/>
      <c r="H6" s="65"/>
      <c r="I6" s="65"/>
    </row>
    <row r="7" spans="1:9" ht="37.5" customHeight="1" x14ac:dyDescent="0.25">
      <c r="A7" s="22" t="s">
        <v>1</v>
      </c>
      <c r="B7" s="22" t="s">
        <v>2</v>
      </c>
      <c r="C7" s="29"/>
      <c r="D7" s="23" t="s">
        <v>13</v>
      </c>
      <c r="E7" s="23" t="s">
        <v>3</v>
      </c>
      <c r="F7" s="23" t="s">
        <v>14</v>
      </c>
      <c r="G7" s="23" t="s">
        <v>4</v>
      </c>
      <c r="H7" s="23" t="s">
        <v>5</v>
      </c>
      <c r="I7" s="23" t="s">
        <v>6</v>
      </c>
    </row>
    <row r="8" spans="1:9" ht="16.5" customHeight="1" x14ac:dyDescent="0.25">
      <c r="A8" s="7" t="s">
        <v>7</v>
      </c>
      <c r="B8" s="8" t="s">
        <v>8</v>
      </c>
      <c r="C8" s="8"/>
      <c r="D8" s="8"/>
      <c r="E8" s="8"/>
      <c r="F8" s="8"/>
      <c r="G8" s="8"/>
      <c r="H8" s="8"/>
      <c r="I8" s="8"/>
    </row>
    <row r="9" spans="1:9" ht="29.25" x14ac:dyDescent="0.25">
      <c r="A9" s="9">
        <v>1</v>
      </c>
      <c r="B9" s="3" t="s">
        <v>48</v>
      </c>
      <c r="C9" s="10" t="s">
        <v>46</v>
      </c>
      <c r="D9" s="10" t="s">
        <v>9</v>
      </c>
      <c r="E9" s="5">
        <v>1</v>
      </c>
      <c r="F9" s="6">
        <v>0.75</v>
      </c>
      <c r="G9" s="11">
        <v>9</v>
      </c>
      <c r="H9" s="27">
        <v>4950000</v>
      </c>
      <c r="I9" s="28">
        <f>H9*G9*F9*E9</f>
        <v>33412500</v>
      </c>
    </row>
    <row r="10" spans="1:9" ht="29.25" x14ac:dyDescent="0.25">
      <c r="A10" s="9">
        <v>2</v>
      </c>
      <c r="B10" s="3" t="s">
        <v>48</v>
      </c>
      <c r="C10" s="10" t="s">
        <v>47</v>
      </c>
      <c r="D10" s="10" t="s">
        <v>10</v>
      </c>
      <c r="E10" s="5">
        <v>1</v>
      </c>
      <c r="F10" s="6">
        <v>1</v>
      </c>
      <c r="G10" s="11">
        <v>9</v>
      </c>
      <c r="H10" s="27">
        <v>3200000</v>
      </c>
      <c r="I10" s="28">
        <f>H10*G10*F10*E10</f>
        <v>28800000</v>
      </c>
    </row>
    <row r="11" spans="1:9" ht="43.5" x14ac:dyDescent="0.25">
      <c r="A11" s="9">
        <v>3</v>
      </c>
      <c r="B11" s="3" t="s">
        <v>63</v>
      </c>
      <c r="C11" s="10" t="s">
        <v>62</v>
      </c>
      <c r="D11" s="10" t="s">
        <v>64</v>
      </c>
      <c r="E11" s="5">
        <v>1</v>
      </c>
      <c r="F11" s="6">
        <v>0.5</v>
      </c>
      <c r="G11" s="11">
        <v>9</v>
      </c>
      <c r="H11" s="27">
        <v>4000000</v>
      </c>
      <c r="I11" s="28">
        <f>H11*G11*F11*E11</f>
        <v>18000000</v>
      </c>
    </row>
    <row r="12" spans="1:9" ht="43.5" x14ac:dyDescent="0.25">
      <c r="A12" s="9">
        <v>4</v>
      </c>
      <c r="B12" s="4" t="s">
        <v>49</v>
      </c>
      <c r="C12" s="10" t="s">
        <v>57</v>
      </c>
      <c r="D12" s="10" t="s">
        <v>11</v>
      </c>
      <c r="E12" s="5">
        <v>1</v>
      </c>
      <c r="F12" s="6">
        <v>0.5</v>
      </c>
      <c r="G12" s="11">
        <v>9</v>
      </c>
      <c r="H12" s="27">
        <v>4000000</v>
      </c>
      <c r="I12" s="28">
        <f>H12*G12*F12*E12</f>
        <v>18000000</v>
      </c>
    </row>
    <row r="13" spans="1:9" ht="57.75" x14ac:dyDescent="0.25">
      <c r="A13" s="9">
        <v>5</v>
      </c>
      <c r="B13" s="4" t="s">
        <v>50</v>
      </c>
      <c r="C13" s="36" t="s">
        <v>58</v>
      </c>
      <c r="D13" s="10" t="s">
        <v>12</v>
      </c>
      <c r="E13" s="5">
        <v>1</v>
      </c>
      <c r="F13" s="6">
        <v>0.5</v>
      </c>
      <c r="G13" s="11">
        <v>9</v>
      </c>
      <c r="H13" s="27">
        <v>2500000</v>
      </c>
      <c r="I13" s="28">
        <f>H13*G13*F13*E13</f>
        <v>11250000</v>
      </c>
    </row>
    <row r="14" spans="1:9" x14ac:dyDescent="0.25">
      <c r="A14" s="12" t="s">
        <v>15</v>
      </c>
      <c r="B14" s="13" t="s">
        <v>16</v>
      </c>
      <c r="C14" s="10"/>
      <c r="D14" s="14"/>
      <c r="E14" s="5"/>
      <c r="F14" s="6"/>
      <c r="G14" s="11"/>
      <c r="H14" s="27"/>
      <c r="I14" s="28">
        <f t="shared" ref="I14:I18" si="0">H14*G14*F14*E14</f>
        <v>0</v>
      </c>
    </row>
    <row r="15" spans="1:9" x14ac:dyDescent="0.25">
      <c r="A15" s="14">
        <v>1</v>
      </c>
      <c r="B15" s="14" t="s">
        <v>66</v>
      </c>
      <c r="C15" s="10"/>
      <c r="D15" s="14" t="s">
        <v>59</v>
      </c>
      <c r="E15" s="5">
        <v>2</v>
      </c>
      <c r="F15" s="6">
        <v>1</v>
      </c>
      <c r="G15" s="11">
        <v>9</v>
      </c>
      <c r="H15" s="27">
        <v>1500000</v>
      </c>
      <c r="I15" s="28">
        <f t="shared" si="0"/>
        <v>27000000</v>
      </c>
    </row>
    <row r="16" spans="1:9" x14ac:dyDescent="0.25">
      <c r="A16" s="14">
        <v>2</v>
      </c>
      <c r="B16" s="14" t="s">
        <v>17</v>
      </c>
      <c r="C16" s="10" t="s">
        <v>67</v>
      </c>
      <c r="D16" s="14" t="s">
        <v>17</v>
      </c>
      <c r="E16" s="5">
        <v>1</v>
      </c>
      <c r="F16" s="6">
        <v>0.5</v>
      </c>
      <c r="G16" s="11">
        <v>9</v>
      </c>
      <c r="H16" s="27">
        <v>2100000</v>
      </c>
      <c r="I16" s="28">
        <f t="shared" si="0"/>
        <v>9450000</v>
      </c>
    </row>
    <row r="17" spans="1:10" x14ac:dyDescent="0.25">
      <c r="A17" s="14">
        <v>3</v>
      </c>
      <c r="B17" s="14" t="s">
        <v>18</v>
      </c>
      <c r="C17" s="10" t="s">
        <v>60</v>
      </c>
      <c r="D17" s="14" t="s">
        <v>19</v>
      </c>
      <c r="E17" s="5">
        <v>2</v>
      </c>
      <c r="F17" s="6">
        <v>0.5</v>
      </c>
      <c r="G17" s="11">
        <v>9</v>
      </c>
      <c r="H17" s="27">
        <v>1000000</v>
      </c>
      <c r="I17" s="28">
        <f t="shared" si="0"/>
        <v>9000000</v>
      </c>
    </row>
    <row r="18" spans="1:10" x14ac:dyDescent="0.25">
      <c r="A18" s="14">
        <v>4</v>
      </c>
      <c r="B18" s="14" t="s">
        <v>51</v>
      </c>
      <c r="C18" s="10" t="s">
        <v>61</v>
      </c>
      <c r="D18" s="14" t="s">
        <v>51</v>
      </c>
      <c r="E18" s="5">
        <v>1</v>
      </c>
      <c r="F18" s="6">
        <v>0.25</v>
      </c>
      <c r="G18" s="11">
        <v>9</v>
      </c>
      <c r="H18" s="27">
        <v>1000000</v>
      </c>
      <c r="I18" s="28">
        <f t="shared" si="0"/>
        <v>2250000</v>
      </c>
    </row>
    <row r="19" spans="1:10" x14ac:dyDescent="0.25">
      <c r="A19" s="12" t="s">
        <v>20</v>
      </c>
      <c r="B19" s="48" t="s">
        <v>21</v>
      </c>
      <c r="C19" s="48"/>
      <c r="D19" s="48"/>
      <c r="E19" s="48"/>
      <c r="F19" s="48"/>
      <c r="G19" s="48"/>
      <c r="H19" s="48"/>
      <c r="I19" s="16">
        <f>SUM(I9:I18)</f>
        <v>157162500</v>
      </c>
    </row>
    <row r="20" spans="1:10" x14ac:dyDescent="0.25">
      <c r="A20" s="9"/>
      <c r="B20" s="48" t="s">
        <v>22</v>
      </c>
      <c r="C20" s="48"/>
      <c r="D20" s="48"/>
      <c r="E20" s="48"/>
      <c r="F20" s="48"/>
      <c r="G20" s="48"/>
      <c r="H20" s="48"/>
      <c r="I20" s="37" t="e">
        <f>ROUND(#REF!,2)</f>
        <v>#REF!</v>
      </c>
      <c r="J20" s="38"/>
    </row>
    <row r="21" spans="1:10" x14ac:dyDescent="0.25">
      <c r="A21" s="12" t="s">
        <v>39</v>
      </c>
      <c r="B21" s="48" t="s">
        <v>42</v>
      </c>
      <c r="C21" s="48"/>
      <c r="D21" s="48"/>
      <c r="E21" s="48"/>
      <c r="F21" s="48"/>
      <c r="G21" s="48"/>
      <c r="H21" s="48"/>
      <c r="I21" s="16" t="e">
        <f>I19*I20</f>
        <v>#REF!</v>
      </c>
    </row>
    <row r="22" spans="1:10" x14ac:dyDescent="0.25">
      <c r="A22" s="49" t="s">
        <v>34</v>
      </c>
      <c r="B22" s="49"/>
      <c r="C22" s="49"/>
      <c r="D22" s="49"/>
      <c r="E22" s="49"/>
      <c r="F22" s="49"/>
      <c r="G22" s="49"/>
      <c r="H22" s="49"/>
      <c r="I22" s="49"/>
    </row>
    <row r="23" spans="1:10" ht="30" customHeight="1" x14ac:dyDescent="0.25">
      <c r="A23" s="22" t="s">
        <v>1</v>
      </c>
      <c r="B23" s="52" t="s">
        <v>24</v>
      </c>
      <c r="C23" s="53"/>
      <c r="D23" s="54"/>
      <c r="E23" s="23" t="s">
        <v>33</v>
      </c>
      <c r="F23" s="23" t="s">
        <v>25</v>
      </c>
      <c r="G23" s="23" t="s">
        <v>4</v>
      </c>
      <c r="H23" s="23" t="s">
        <v>27</v>
      </c>
      <c r="I23" s="23" t="s">
        <v>6</v>
      </c>
    </row>
    <row r="24" spans="1:10" ht="30" customHeight="1" x14ac:dyDescent="0.25">
      <c r="A24" s="17"/>
      <c r="B24" s="51" t="s">
        <v>65</v>
      </c>
      <c r="C24" s="51"/>
      <c r="D24" s="51"/>
      <c r="E24" s="5">
        <v>1</v>
      </c>
      <c r="F24" s="6">
        <v>0.5</v>
      </c>
      <c r="G24" s="5">
        <v>9</v>
      </c>
      <c r="H24" s="27">
        <v>3200000</v>
      </c>
      <c r="I24" s="27">
        <f>+E24*F24*G24*H24</f>
        <v>14400000</v>
      </c>
    </row>
    <row r="25" spans="1:10" ht="38.25" customHeight="1" x14ac:dyDescent="0.25">
      <c r="A25" s="17"/>
      <c r="B25" s="51" t="s">
        <v>30</v>
      </c>
      <c r="C25" s="51"/>
      <c r="D25" s="51"/>
      <c r="E25" s="5">
        <v>1</v>
      </c>
      <c r="F25" s="6">
        <v>1</v>
      </c>
      <c r="G25" s="5">
        <v>9</v>
      </c>
      <c r="H25" s="27">
        <v>1150000</v>
      </c>
      <c r="I25" s="27">
        <f t="shared" ref="I25:I30" si="1">+E25*F25*G25*H25</f>
        <v>10350000</v>
      </c>
    </row>
    <row r="26" spans="1:10" ht="38.25" customHeight="1" x14ac:dyDescent="0.25">
      <c r="A26" s="17"/>
      <c r="B26" s="51" t="s">
        <v>53</v>
      </c>
      <c r="C26" s="51"/>
      <c r="D26" s="51"/>
      <c r="E26" s="5">
        <v>1</v>
      </c>
      <c r="F26" s="6">
        <v>1</v>
      </c>
      <c r="G26" s="5">
        <v>7</v>
      </c>
      <c r="H26" s="27">
        <v>4500000</v>
      </c>
      <c r="I26" s="27">
        <f t="shared" ref="I26" si="2">+E26*F26*G26*H26</f>
        <v>31500000</v>
      </c>
    </row>
    <row r="27" spans="1:10" ht="39" customHeight="1" x14ac:dyDescent="0.25">
      <c r="A27" s="17"/>
      <c r="B27" s="55" t="s">
        <v>43</v>
      </c>
      <c r="C27" s="55"/>
      <c r="D27" s="55"/>
      <c r="E27" s="18">
        <v>1</v>
      </c>
      <c r="F27" s="19">
        <v>1</v>
      </c>
      <c r="G27" s="18">
        <v>7</v>
      </c>
      <c r="H27" s="31">
        <v>3500000</v>
      </c>
      <c r="I27" s="27">
        <f t="shared" si="1"/>
        <v>24500000</v>
      </c>
    </row>
    <row r="28" spans="1:10" ht="39" customHeight="1" x14ac:dyDescent="0.25">
      <c r="A28" s="17"/>
      <c r="B28" s="55" t="s">
        <v>52</v>
      </c>
      <c r="C28" s="55"/>
      <c r="D28" s="55"/>
      <c r="E28" s="18">
        <v>1</v>
      </c>
      <c r="F28" s="19">
        <v>1</v>
      </c>
      <c r="G28" s="18">
        <v>9</v>
      </c>
      <c r="H28" s="31">
        <v>556575</v>
      </c>
      <c r="I28" s="27">
        <f t="shared" si="1"/>
        <v>5009175</v>
      </c>
    </row>
    <row r="29" spans="1:10" ht="33.75" customHeight="1" x14ac:dyDescent="0.25">
      <c r="A29" s="14"/>
      <c r="B29" s="51" t="s">
        <v>44</v>
      </c>
      <c r="C29" s="51"/>
      <c r="D29" s="51"/>
      <c r="E29" s="5">
        <v>1</v>
      </c>
      <c r="F29" s="6">
        <v>1</v>
      </c>
      <c r="G29" s="5">
        <v>9</v>
      </c>
      <c r="H29" s="27">
        <v>1100000</v>
      </c>
      <c r="I29" s="27">
        <f t="shared" si="1"/>
        <v>9900000</v>
      </c>
    </row>
    <row r="30" spans="1:10" ht="30.75" customHeight="1" x14ac:dyDescent="0.25">
      <c r="A30" s="14"/>
      <c r="B30" s="51" t="s">
        <v>32</v>
      </c>
      <c r="C30" s="51"/>
      <c r="D30" s="51"/>
      <c r="E30" s="5">
        <v>1</v>
      </c>
      <c r="F30" s="6">
        <v>1</v>
      </c>
      <c r="G30" s="5">
        <v>9</v>
      </c>
      <c r="H30" s="27">
        <v>4500000</v>
      </c>
      <c r="I30" s="27">
        <f t="shared" si="1"/>
        <v>40500000</v>
      </c>
    </row>
    <row r="31" spans="1:10" x14ac:dyDescent="0.25">
      <c r="A31" s="13" t="s">
        <v>23</v>
      </c>
      <c r="B31" s="50" t="s">
        <v>31</v>
      </c>
      <c r="C31" s="50"/>
      <c r="D31" s="50"/>
      <c r="E31" s="50"/>
      <c r="F31" s="50"/>
      <c r="G31" s="50"/>
      <c r="H31" s="50"/>
      <c r="I31" s="15">
        <f>SUM(I24:I30)</f>
        <v>136159175</v>
      </c>
    </row>
    <row r="32" spans="1:10" x14ac:dyDescent="0.25">
      <c r="A32" s="20"/>
      <c r="B32" s="30"/>
      <c r="C32" s="30"/>
      <c r="D32" s="30"/>
      <c r="E32" s="30" t="s">
        <v>26</v>
      </c>
      <c r="F32" s="30"/>
      <c r="G32" s="30"/>
      <c r="H32" s="30"/>
      <c r="I32" s="21"/>
    </row>
    <row r="33" spans="1:9" x14ac:dyDescent="0.25">
      <c r="A33" s="13" t="s">
        <v>28</v>
      </c>
      <c r="B33" s="50" t="s">
        <v>40</v>
      </c>
      <c r="C33" s="50"/>
      <c r="D33" s="50"/>
      <c r="E33" s="50"/>
      <c r="F33" s="50"/>
      <c r="G33" s="50"/>
      <c r="H33" s="50"/>
      <c r="I33" s="15" t="e">
        <f>I31+I21</f>
        <v>#REF!</v>
      </c>
    </row>
    <row r="34" spans="1:9" x14ac:dyDescent="0.25">
      <c r="A34" s="13" t="s">
        <v>29</v>
      </c>
      <c r="B34" s="50" t="s">
        <v>41</v>
      </c>
      <c r="C34" s="50"/>
      <c r="D34" s="50"/>
      <c r="E34" s="50"/>
      <c r="F34" s="50"/>
      <c r="G34" s="50"/>
      <c r="H34" s="50"/>
      <c r="I34" s="15" t="e">
        <f>+I33*0.19</f>
        <v>#REF!</v>
      </c>
    </row>
    <row r="35" spans="1:9" x14ac:dyDescent="0.25">
      <c r="A35" s="50" t="s">
        <v>54</v>
      </c>
      <c r="B35" s="50"/>
      <c r="C35" s="50"/>
      <c r="D35" s="50"/>
      <c r="E35" s="50"/>
      <c r="F35" s="50"/>
      <c r="G35" s="50"/>
      <c r="H35" s="50"/>
      <c r="I35" s="15" t="e">
        <f>ROUND(+I33+I34,0)</f>
        <v>#REF!</v>
      </c>
    </row>
    <row r="36" spans="1:9" x14ac:dyDescent="0.25">
      <c r="A36" s="34"/>
      <c r="B36" s="34"/>
      <c r="C36" s="34"/>
      <c r="D36" s="34"/>
      <c r="E36" s="34"/>
      <c r="F36" s="34"/>
      <c r="G36" s="34"/>
      <c r="H36" s="34"/>
      <c r="I36" s="35"/>
    </row>
    <row r="37" spans="1:9" x14ac:dyDescent="0.25">
      <c r="A37" s="34"/>
      <c r="B37" s="34"/>
      <c r="C37" s="34"/>
      <c r="D37" s="34"/>
      <c r="E37" s="34"/>
      <c r="F37" s="34"/>
      <c r="G37" s="34"/>
      <c r="H37" s="34"/>
      <c r="I37" s="35">
        <v>610885523</v>
      </c>
    </row>
    <row r="38" spans="1:9" x14ac:dyDescent="0.25">
      <c r="A38" s="34"/>
      <c r="B38" s="34" t="s">
        <v>45</v>
      </c>
      <c r="C38" s="34"/>
      <c r="D38" s="34"/>
      <c r="E38" s="34"/>
      <c r="F38" s="34"/>
      <c r="G38" s="34"/>
      <c r="H38" s="34"/>
      <c r="I38" s="35" t="e">
        <f>I35-I37</f>
        <v>#REF!</v>
      </c>
    </row>
    <row r="39" spans="1:9" x14ac:dyDescent="0.25">
      <c r="A39" s="34"/>
      <c r="B39" s="34"/>
      <c r="C39" s="34"/>
      <c r="D39" s="34"/>
      <c r="E39" s="34"/>
      <c r="F39" s="34"/>
      <c r="G39" s="34"/>
      <c r="H39" s="34"/>
      <c r="I39" s="35"/>
    </row>
    <row r="40" spans="1:9" x14ac:dyDescent="0.25">
      <c r="A40" s="34"/>
      <c r="B40" s="34"/>
      <c r="C40" s="34"/>
      <c r="D40" s="34"/>
      <c r="E40" s="34"/>
      <c r="F40" s="34"/>
      <c r="G40" s="34"/>
      <c r="H40" s="34"/>
      <c r="I40" s="35"/>
    </row>
    <row r="41" spans="1:9" ht="15" customHeight="1" x14ac:dyDescent="0.25">
      <c r="A41" s="1"/>
      <c r="B41" s="1"/>
      <c r="C41" s="1"/>
      <c r="D41" s="1"/>
      <c r="E41" s="1"/>
      <c r="F41" s="1"/>
      <c r="G41" s="1"/>
    </row>
    <row r="42" spans="1:9" ht="15" customHeight="1" x14ac:dyDescent="0.25">
      <c r="A42" s="1"/>
      <c r="B42" s="24"/>
      <c r="C42" s="24"/>
      <c r="D42" s="24"/>
      <c r="E42" s="1"/>
      <c r="F42" s="1"/>
      <c r="G42" s="1"/>
      <c r="H42" s="1"/>
      <c r="I42" s="32"/>
    </row>
    <row r="43" spans="1:9" ht="15" customHeight="1" x14ac:dyDescent="0.25">
      <c r="A43" s="1"/>
      <c r="B43" s="26" t="s">
        <v>35</v>
      </c>
      <c r="C43" s="26"/>
      <c r="D43" s="1"/>
      <c r="E43" s="1"/>
      <c r="F43" s="1"/>
      <c r="G43" s="1"/>
      <c r="I43" s="33"/>
    </row>
    <row r="44" spans="1:9" ht="15.75" x14ac:dyDescent="0.25">
      <c r="A44" s="1"/>
      <c r="B44" s="25" t="s">
        <v>36</v>
      </c>
      <c r="C44" s="25"/>
      <c r="D44" s="1"/>
      <c r="E44" s="1"/>
      <c r="F44" s="1"/>
      <c r="G44" s="1"/>
      <c r="H44" s="1"/>
      <c r="I44" s="1"/>
    </row>
    <row r="45" spans="1:9" ht="15.75" x14ac:dyDescent="0.25">
      <c r="A45" s="1"/>
      <c r="B45" s="25" t="s">
        <v>37</v>
      </c>
      <c r="C45" s="25"/>
      <c r="D45" s="1"/>
      <c r="E45" s="1"/>
      <c r="F45" s="1"/>
      <c r="G45" s="1"/>
      <c r="H45" s="1"/>
      <c r="I45" s="1"/>
    </row>
    <row r="46" spans="1:9" ht="15.75" x14ac:dyDescent="0.25">
      <c r="A46" s="1"/>
      <c r="B46" s="25" t="s">
        <v>38</v>
      </c>
      <c r="C46" s="25"/>
      <c r="D46" s="1"/>
      <c r="E46" s="1"/>
      <c r="F46" s="1"/>
      <c r="G46" s="1"/>
      <c r="H46" s="1"/>
      <c r="I46" s="1"/>
    </row>
    <row r="47" spans="1:9" ht="15.75" x14ac:dyDescent="0.25">
      <c r="A47" s="1"/>
      <c r="B47" s="25"/>
      <c r="C47" s="25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</sheetData>
  <mergeCells count="19">
    <mergeCell ref="A35:H35"/>
    <mergeCell ref="B34:H34"/>
    <mergeCell ref="A3:I5"/>
    <mergeCell ref="A6:I6"/>
    <mergeCell ref="B19:H19"/>
    <mergeCell ref="B33:H33"/>
    <mergeCell ref="A1:I1"/>
    <mergeCell ref="B20:H20"/>
    <mergeCell ref="B21:H21"/>
    <mergeCell ref="A22:I22"/>
    <mergeCell ref="B31:H31"/>
    <mergeCell ref="B30:D30"/>
    <mergeCell ref="B23:D23"/>
    <mergeCell ref="B24:D24"/>
    <mergeCell ref="B25:D25"/>
    <mergeCell ref="B27:D27"/>
    <mergeCell ref="B29:D29"/>
    <mergeCell ref="B28:D28"/>
    <mergeCell ref="B26:D26"/>
  </mergeCells>
  <printOptions horizontalCentered="1"/>
  <pageMargins left="0.70866141732283472" right="0.70866141732283472" top="0.94488188976377963" bottom="0.74803149606299213" header="0.31496062992125984" footer="0.31496062992125984"/>
  <pageSetup scale="55" fitToHeight="0" orientation="portrait" horizontalDpi="360" verticalDpi="360"/>
  <headerFooter>
    <oddHeader xml:space="preserve">&amp;L&amp;14
Proceso de contratacion CONCURSO DE MÉRITOS N° CM-AIM-CI-005-2017&amp;C&amp;18Anexo 7-  Formato de presentacion- Oferta economica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L81"/>
  <sheetViews>
    <sheetView tabSelected="1" view="pageBreakPreview" topLeftCell="A43" zoomScaleNormal="100" zoomScaleSheetLayoutView="100" workbookViewId="0">
      <selection activeCell="C12" sqref="C12:F12"/>
    </sheetView>
  </sheetViews>
  <sheetFormatPr baseColWidth="10" defaultColWidth="0" defaultRowHeight="12.75" zeroHeight="1" x14ac:dyDescent="0.2"/>
  <cols>
    <col min="1" max="1" width="1.140625" style="67" customWidth="1"/>
    <col min="2" max="2" width="24.28515625" style="46" customWidth="1"/>
    <col min="3" max="3" width="23.7109375" style="42" customWidth="1"/>
    <col min="4" max="4" width="12.5703125" style="46" customWidth="1"/>
    <col min="5" max="5" width="14.140625" style="41" customWidth="1"/>
    <col min="6" max="6" width="25.5703125" style="41" customWidth="1"/>
    <col min="7" max="7" width="12" style="40" customWidth="1"/>
    <col min="8" max="8" width="17.5703125" style="41" customWidth="1"/>
    <col min="9" max="9" width="1" style="41" customWidth="1"/>
    <col min="10" max="246" width="0" style="41" hidden="1"/>
    <col min="247" max="16384" width="10.85546875" style="67" hidden="1"/>
  </cols>
  <sheetData>
    <row r="1" spans="1:246" ht="17.100000000000001" customHeight="1" x14ac:dyDescent="0.2">
      <c r="B1" s="66"/>
      <c r="C1" s="73" t="s">
        <v>114</v>
      </c>
      <c r="D1" s="73"/>
      <c r="E1" s="73"/>
      <c r="F1" s="73"/>
      <c r="G1" s="73"/>
      <c r="H1" s="73"/>
    </row>
    <row r="2" spans="1:246" ht="17.100000000000001" customHeight="1" x14ac:dyDescent="0.2">
      <c r="B2" s="66"/>
      <c r="C2" s="72" t="s">
        <v>115</v>
      </c>
      <c r="D2" s="72"/>
      <c r="E2" s="72"/>
      <c r="F2" s="72"/>
      <c r="G2" s="72"/>
      <c r="H2" s="72"/>
    </row>
    <row r="3" spans="1:246" s="74" customFormat="1" ht="17.100000000000001" customHeight="1" x14ac:dyDescent="0.2">
      <c r="B3" s="66"/>
      <c r="C3" s="75" t="s">
        <v>116</v>
      </c>
      <c r="D3" s="76" t="s">
        <v>117</v>
      </c>
      <c r="E3" s="76"/>
      <c r="F3" s="76" t="s">
        <v>118</v>
      </c>
      <c r="G3" s="76"/>
      <c r="H3" s="77" t="s">
        <v>119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</row>
    <row r="4" spans="1:246" ht="6" customHeight="1" x14ac:dyDescent="0.2">
      <c r="A4" s="68"/>
      <c r="B4" s="79"/>
      <c r="C4" s="79"/>
      <c r="D4" s="79"/>
      <c r="E4" s="79"/>
      <c r="F4" s="79"/>
      <c r="G4" s="79"/>
      <c r="H4" s="79"/>
      <c r="I4" s="68"/>
      <c r="J4" s="68"/>
    </row>
    <row r="5" spans="1:246" ht="25.5" x14ac:dyDescent="0.2">
      <c r="A5" s="68"/>
      <c r="B5" s="89" t="s">
        <v>121</v>
      </c>
      <c r="C5" s="81"/>
      <c r="D5" s="82"/>
      <c r="E5" s="82"/>
      <c r="F5" s="82"/>
      <c r="G5" s="83"/>
      <c r="H5" s="87" t="s">
        <v>120</v>
      </c>
      <c r="I5" s="69"/>
      <c r="J5" s="68"/>
    </row>
    <row r="6" spans="1:246" ht="27" customHeight="1" x14ac:dyDescent="0.2">
      <c r="A6" s="68"/>
      <c r="B6" s="90"/>
      <c r="C6" s="84"/>
      <c r="D6" s="85"/>
      <c r="E6" s="85"/>
      <c r="F6" s="85"/>
      <c r="G6" s="86"/>
      <c r="H6" s="88"/>
      <c r="I6" s="69"/>
      <c r="J6" s="68"/>
    </row>
    <row r="7" spans="1:246" ht="6" customHeight="1" x14ac:dyDescent="0.2">
      <c r="A7" s="68"/>
      <c r="B7" s="80"/>
      <c r="C7" s="80"/>
      <c r="D7" s="80"/>
      <c r="E7" s="80"/>
      <c r="F7" s="80"/>
      <c r="G7" s="80"/>
      <c r="H7" s="80"/>
      <c r="I7" s="69"/>
      <c r="J7" s="68"/>
    </row>
    <row r="8" spans="1:246" s="41" customFormat="1" ht="25.5" x14ac:dyDescent="0.2">
      <c r="B8" s="92" t="s">
        <v>1</v>
      </c>
      <c r="C8" s="93" t="s">
        <v>69</v>
      </c>
      <c r="D8" s="93"/>
      <c r="E8" s="93"/>
      <c r="F8" s="93"/>
      <c r="G8" s="109" t="s">
        <v>70</v>
      </c>
      <c r="H8" s="92" t="s">
        <v>71</v>
      </c>
      <c r="I8" s="70"/>
    </row>
    <row r="9" spans="1:246" s="41" customFormat="1" ht="15" customHeight="1" x14ac:dyDescent="0.2">
      <c r="B9" s="94" t="s">
        <v>7</v>
      </c>
      <c r="C9" s="95" t="s">
        <v>72</v>
      </c>
      <c r="D9" s="95"/>
      <c r="E9" s="95"/>
      <c r="F9" s="95"/>
      <c r="G9" s="96"/>
      <c r="H9" s="106">
        <f>G10</f>
        <v>0</v>
      </c>
      <c r="I9" s="70"/>
    </row>
    <row r="10" spans="1:246" s="41" customFormat="1" ht="15" customHeight="1" x14ac:dyDescent="0.2">
      <c r="B10" s="94"/>
      <c r="C10" s="97" t="s">
        <v>72</v>
      </c>
      <c r="D10" s="97"/>
      <c r="E10" s="97"/>
      <c r="F10" s="97"/>
      <c r="G10" s="96"/>
      <c r="H10" s="98"/>
      <c r="I10" s="70"/>
    </row>
    <row r="11" spans="1:246" s="41" customFormat="1" ht="15" customHeight="1" x14ac:dyDescent="0.2">
      <c r="B11" s="94" t="s">
        <v>15</v>
      </c>
      <c r="C11" s="95" t="s">
        <v>73</v>
      </c>
      <c r="D11" s="95"/>
      <c r="E11" s="95"/>
      <c r="F11" s="95"/>
      <c r="G11" s="96"/>
      <c r="H11" s="107">
        <f>SUM(G12:G23)</f>
        <v>0</v>
      </c>
      <c r="I11" s="70"/>
    </row>
    <row r="12" spans="1:246" s="41" customFormat="1" ht="15" customHeight="1" x14ac:dyDescent="0.2">
      <c r="B12" s="94"/>
      <c r="C12" s="97" t="s">
        <v>74</v>
      </c>
      <c r="D12" s="97"/>
      <c r="E12" s="97"/>
      <c r="F12" s="97"/>
      <c r="G12" s="99"/>
      <c r="H12" s="98"/>
      <c r="I12" s="70"/>
    </row>
    <row r="13" spans="1:246" s="41" customFormat="1" ht="15" customHeight="1" x14ac:dyDescent="0.2">
      <c r="B13" s="94"/>
      <c r="C13" s="97" t="s">
        <v>75</v>
      </c>
      <c r="D13" s="97"/>
      <c r="E13" s="97"/>
      <c r="F13" s="97"/>
      <c r="G13" s="99"/>
      <c r="H13" s="98"/>
      <c r="I13" s="70"/>
    </row>
    <row r="14" spans="1:246" s="41" customFormat="1" ht="15" customHeight="1" x14ac:dyDescent="0.2">
      <c r="B14" s="94"/>
      <c r="C14" s="97" t="s">
        <v>76</v>
      </c>
      <c r="D14" s="97"/>
      <c r="E14" s="97"/>
      <c r="F14" s="97"/>
      <c r="G14" s="99"/>
      <c r="H14" s="98"/>
      <c r="I14" s="70"/>
    </row>
    <row r="15" spans="1:246" s="41" customFormat="1" ht="15" customHeight="1" x14ac:dyDescent="0.2">
      <c r="B15" s="94"/>
      <c r="C15" s="97" t="s">
        <v>77</v>
      </c>
      <c r="D15" s="97"/>
      <c r="E15" s="97"/>
      <c r="F15" s="97"/>
      <c r="G15" s="99"/>
      <c r="H15" s="98"/>
      <c r="I15" s="70"/>
    </row>
    <row r="16" spans="1:246" s="41" customFormat="1" ht="15" customHeight="1" x14ac:dyDescent="0.2">
      <c r="B16" s="94"/>
      <c r="C16" s="97" t="s">
        <v>78</v>
      </c>
      <c r="D16" s="97"/>
      <c r="E16" s="97"/>
      <c r="F16" s="97"/>
      <c r="G16" s="99"/>
      <c r="H16" s="98"/>
      <c r="I16" s="70"/>
    </row>
    <row r="17" spans="2:9" s="41" customFormat="1" ht="15" customHeight="1" x14ac:dyDescent="0.2">
      <c r="B17" s="94"/>
      <c r="C17" s="97" t="s">
        <v>79</v>
      </c>
      <c r="D17" s="97"/>
      <c r="E17" s="97"/>
      <c r="F17" s="97"/>
      <c r="G17" s="99"/>
      <c r="H17" s="98"/>
      <c r="I17" s="70"/>
    </row>
    <row r="18" spans="2:9" s="41" customFormat="1" ht="15" customHeight="1" x14ac:dyDescent="0.2">
      <c r="B18" s="94"/>
      <c r="C18" s="97" t="s">
        <v>80</v>
      </c>
      <c r="D18" s="97"/>
      <c r="E18" s="97"/>
      <c r="F18" s="97"/>
      <c r="G18" s="99"/>
      <c r="H18" s="98"/>
      <c r="I18" s="70"/>
    </row>
    <row r="19" spans="2:9" s="41" customFormat="1" ht="15" customHeight="1" x14ac:dyDescent="0.2">
      <c r="B19" s="94"/>
      <c r="C19" s="97" t="s">
        <v>81</v>
      </c>
      <c r="D19" s="97"/>
      <c r="E19" s="97"/>
      <c r="F19" s="97"/>
      <c r="G19" s="99"/>
      <c r="H19" s="98"/>
      <c r="I19" s="70"/>
    </row>
    <row r="20" spans="2:9" s="41" customFormat="1" ht="15" customHeight="1" x14ac:dyDescent="0.2">
      <c r="B20" s="94"/>
      <c r="C20" s="97" t="s">
        <v>82</v>
      </c>
      <c r="D20" s="97"/>
      <c r="E20" s="97"/>
      <c r="F20" s="97"/>
      <c r="G20" s="99"/>
      <c r="H20" s="98"/>
      <c r="I20" s="70"/>
    </row>
    <row r="21" spans="2:9" s="41" customFormat="1" ht="15" customHeight="1" x14ac:dyDescent="0.2">
      <c r="B21" s="94"/>
      <c r="C21" s="97" t="s">
        <v>83</v>
      </c>
      <c r="D21" s="97"/>
      <c r="E21" s="97"/>
      <c r="F21" s="97"/>
      <c r="G21" s="99"/>
      <c r="H21" s="98"/>
      <c r="I21" s="70"/>
    </row>
    <row r="22" spans="2:9" s="41" customFormat="1" ht="15" customHeight="1" x14ac:dyDescent="0.2">
      <c r="B22" s="94"/>
      <c r="C22" s="97" t="s">
        <v>84</v>
      </c>
      <c r="D22" s="97"/>
      <c r="E22" s="97"/>
      <c r="F22" s="97"/>
      <c r="G22" s="99"/>
      <c r="H22" s="98"/>
      <c r="I22" s="70"/>
    </row>
    <row r="23" spans="2:9" s="41" customFormat="1" ht="15" customHeight="1" x14ac:dyDescent="0.2">
      <c r="B23" s="94"/>
      <c r="C23" s="97" t="s">
        <v>85</v>
      </c>
      <c r="D23" s="97"/>
      <c r="E23" s="97"/>
      <c r="F23" s="97"/>
      <c r="G23" s="99"/>
      <c r="H23" s="98"/>
      <c r="I23" s="70"/>
    </row>
    <row r="24" spans="2:9" s="41" customFormat="1" ht="15" customHeight="1" x14ac:dyDescent="0.2">
      <c r="B24" s="94" t="s">
        <v>86</v>
      </c>
      <c r="C24" s="97" t="s">
        <v>87</v>
      </c>
      <c r="D24" s="97"/>
      <c r="E24" s="97"/>
      <c r="F24" s="97"/>
      <c r="G24" s="96"/>
      <c r="H24" s="108">
        <f>H9+H11</f>
        <v>0</v>
      </c>
      <c r="I24" s="70"/>
    </row>
    <row r="25" spans="2:9" s="41" customFormat="1" ht="15" customHeight="1" x14ac:dyDescent="0.2">
      <c r="B25" s="94" t="s">
        <v>23</v>
      </c>
      <c r="C25" s="93" t="s">
        <v>88</v>
      </c>
      <c r="D25" s="93"/>
      <c r="E25" s="93"/>
      <c r="F25" s="93"/>
      <c r="G25" s="96"/>
      <c r="H25" s="107">
        <f>SUM(G26:G44)</f>
        <v>0</v>
      </c>
      <c r="I25" s="70"/>
    </row>
    <row r="26" spans="2:9" s="41" customFormat="1" ht="15" customHeight="1" x14ac:dyDescent="0.2">
      <c r="B26" s="94"/>
      <c r="C26" s="97" t="s">
        <v>89</v>
      </c>
      <c r="D26" s="97"/>
      <c r="E26" s="97"/>
      <c r="F26" s="97"/>
      <c r="G26" s="99"/>
      <c r="H26" s="98"/>
      <c r="I26" s="70"/>
    </row>
    <row r="27" spans="2:9" s="41" customFormat="1" ht="15" customHeight="1" x14ac:dyDescent="0.2">
      <c r="B27" s="94"/>
      <c r="C27" s="97" t="s">
        <v>90</v>
      </c>
      <c r="D27" s="97"/>
      <c r="E27" s="97"/>
      <c r="F27" s="97"/>
      <c r="G27" s="99"/>
      <c r="H27" s="98"/>
      <c r="I27" s="70"/>
    </row>
    <row r="28" spans="2:9" s="41" customFormat="1" ht="15" customHeight="1" x14ac:dyDescent="0.2">
      <c r="B28" s="94"/>
      <c r="C28" s="97" t="s">
        <v>91</v>
      </c>
      <c r="D28" s="97"/>
      <c r="E28" s="97"/>
      <c r="F28" s="97"/>
      <c r="G28" s="99"/>
      <c r="H28" s="98"/>
      <c r="I28" s="70"/>
    </row>
    <row r="29" spans="2:9" s="41" customFormat="1" ht="15" customHeight="1" x14ac:dyDescent="0.2">
      <c r="B29" s="94"/>
      <c r="C29" s="97" t="s">
        <v>92</v>
      </c>
      <c r="D29" s="97"/>
      <c r="E29" s="97"/>
      <c r="F29" s="97"/>
      <c r="G29" s="99"/>
      <c r="H29" s="98"/>
      <c r="I29" s="70"/>
    </row>
    <row r="30" spans="2:9" s="41" customFormat="1" ht="15" customHeight="1" x14ac:dyDescent="0.2">
      <c r="B30" s="94"/>
      <c r="C30" s="97" t="s">
        <v>93</v>
      </c>
      <c r="D30" s="97"/>
      <c r="E30" s="97"/>
      <c r="F30" s="97"/>
      <c r="G30" s="99"/>
      <c r="H30" s="98"/>
      <c r="I30" s="70"/>
    </row>
    <row r="31" spans="2:9" s="41" customFormat="1" ht="15" customHeight="1" x14ac:dyDescent="0.2">
      <c r="B31" s="94"/>
      <c r="C31" s="97" t="s">
        <v>94</v>
      </c>
      <c r="D31" s="97"/>
      <c r="E31" s="97"/>
      <c r="F31" s="97"/>
      <c r="G31" s="99"/>
      <c r="H31" s="98"/>
      <c r="I31" s="70"/>
    </row>
    <row r="32" spans="2:9" s="41" customFormat="1" ht="15" customHeight="1" x14ac:dyDescent="0.2">
      <c r="B32" s="94"/>
      <c r="C32" s="97" t="s">
        <v>95</v>
      </c>
      <c r="D32" s="97"/>
      <c r="E32" s="97"/>
      <c r="F32" s="97"/>
      <c r="G32" s="99"/>
      <c r="H32" s="98"/>
      <c r="I32" s="70"/>
    </row>
    <row r="33" spans="2:9" s="41" customFormat="1" ht="15" customHeight="1" x14ac:dyDescent="0.2">
      <c r="B33" s="94"/>
      <c r="C33" s="97" t="s">
        <v>96</v>
      </c>
      <c r="D33" s="97"/>
      <c r="E33" s="97"/>
      <c r="F33" s="97"/>
      <c r="G33" s="99"/>
      <c r="H33" s="98"/>
      <c r="I33" s="70"/>
    </row>
    <row r="34" spans="2:9" s="41" customFormat="1" ht="15" customHeight="1" x14ac:dyDescent="0.2">
      <c r="B34" s="94"/>
      <c r="C34" s="97" t="s">
        <v>97</v>
      </c>
      <c r="D34" s="97"/>
      <c r="E34" s="97"/>
      <c r="F34" s="97"/>
      <c r="G34" s="99"/>
      <c r="H34" s="98"/>
      <c r="I34" s="70"/>
    </row>
    <row r="35" spans="2:9" s="41" customFormat="1" ht="15" customHeight="1" x14ac:dyDescent="0.2">
      <c r="B35" s="94"/>
      <c r="C35" s="97" t="s">
        <v>98</v>
      </c>
      <c r="D35" s="97"/>
      <c r="E35" s="97"/>
      <c r="F35" s="97"/>
      <c r="G35" s="99"/>
      <c r="H35" s="98"/>
      <c r="I35" s="70"/>
    </row>
    <row r="36" spans="2:9" s="41" customFormat="1" ht="15" customHeight="1" x14ac:dyDescent="0.2">
      <c r="B36" s="94"/>
      <c r="C36" s="97" t="s">
        <v>99</v>
      </c>
      <c r="D36" s="97"/>
      <c r="E36" s="97"/>
      <c r="F36" s="97"/>
      <c r="G36" s="99"/>
      <c r="H36" s="98"/>
      <c r="I36" s="70"/>
    </row>
    <row r="37" spans="2:9" s="41" customFormat="1" ht="15" customHeight="1" x14ac:dyDescent="0.2">
      <c r="B37" s="94"/>
      <c r="C37" s="97" t="s">
        <v>100</v>
      </c>
      <c r="D37" s="97"/>
      <c r="E37" s="97"/>
      <c r="F37" s="97"/>
      <c r="G37" s="99"/>
      <c r="H37" s="98"/>
      <c r="I37" s="70"/>
    </row>
    <row r="38" spans="2:9" s="41" customFormat="1" ht="15" customHeight="1" x14ac:dyDescent="0.2">
      <c r="B38" s="94"/>
      <c r="C38" s="97" t="s">
        <v>101</v>
      </c>
      <c r="D38" s="97"/>
      <c r="E38" s="97"/>
      <c r="F38" s="97"/>
      <c r="G38" s="99"/>
      <c r="H38" s="98"/>
      <c r="I38" s="70"/>
    </row>
    <row r="39" spans="2:9" s="41" customFormat="1" ht="15" customHeight="1" x14ac:dyDescent="0.2">
      <c r="B39" s="94"/>
      <c r="C39" s="97" t="s">
        <v>102</v>
      </c>
      <c r="D39" s="97"/>
      <c r="E39" s="97"/>
      <c r="F39" s="97"/>
      <c r="G39" s="99"/>
      <c r="H39" s="98"/>
      <c r="I39" s="70"/>
    </row>
    <row r="40" spans="2:9" s="41" customFormat="1" ht="15" customHeight="1" x14ac:dyDescent="0.2">
      <c r="B40" s="94"/>
      <c r="C40" s="93" t="s">
        <v>103</v>
      </c>
      <c r="D40" s="93"/>
      <c r="E40" s="93"/>
      <c r="F40" s="93"/>
      <c r="G40" s="96"/>
      <c r="H40" s="98"/>
      <c r="I40" s="70"/>
    </row>
    <row r="41" spans="2:9" s="41" customFormat="1" ht="15" customHeight="1" x14ac:dyDescent="0.2">
      <c r="B41" s="94"/>
      <c r="C41" s="97" t="s">
        <v>104</v>
      </c>
      <c r="D41" s="97"/>
      <c r="E41" s="97"/>
      <c r="F41" s="97"/>
      <c r="G41" s="100"/>
      <c r="H41" s="98"/>
      <c r="I41" s="70"/>
    </row>
    <row r="42" spans="2:9" s="41" customFormat="1" ht="15" customHeight="1" x14ac:dyDescent="0.2">
      <c r="B42" s="94"/>
      <c r="C42" s="97" t="s">
        <v>105</v>
      </c>
      <c r="D42" s="97"/>
      <c r="E42" s="97"/>
      <c r="F42" s="97"/>
      <c r="G42" s="100"/>
      <c r="H42" s="98"/>
      <c r="I42" s="70"/>
    </row>
    <row r="43" spans="2:9" s="41" customFormat="1" ht="15" customHeight="1" x14ac:dyDescent="0.2">
      <c r="B43" s="94"/>
      <c r="C43" s="97" t="s">
        <v>106</v>
      </c>
      <c r="D43" s="97"/>
      <c r="E43" s="97"/>
      <c r="F43" s="97"/>
      <c r="G43" s="100"/>
      <c r="H43" s="98"/>
      <c r="I43" s="70"/>
    </row>
    <row r="44" spans="2:9" s="41" customFormat="1" ht="15" customHeight="1" x14ac:dyDescent="0.2">
      <c r="B44" s="94"/>
      <c r="C44" s="97" t="s">
        <v>122</v>
      </c>
      <c r="D44" s="97"/>
      <c r="E44" s="97"/>
      <c r="F44" s="97"/>
      <c r="G44" s="100"/>
      <c r="H44" s="98"/>
      <c r="I44" s="70"/>
    </row>
    <row r="45" spans="2:9" s="41" customFormat="1" ht="15" customHeight="1" x14ac:dyDescent="0.2">
      <c r="B45" s="94" t="s">
        <v>28</v>
      </c>
      <c r="C45" s="95" t="s">
        <v>107</v>
      </c>
      <c r="D45" s="95"/>
      <c r="E45" s="95"/>
      <c r="F45" s="95"/>
      <c r="G45" s="95"/>
      <c r="H45" s="101">
        <f>H25+H24</f>
        <v>0</v>
      </c>
      <c r="I45" s="70"/>
    </row>
    <row r="46" spans="2:9" s="41" customFormat="1" ht="15" customHeight="1" x14ac:dyDescent="0.2">
      <c r="B46" s="94" t="s">
        <v>29</v>
      </c>
      <c r="C46" s="95" t="s">
        <v>108</v>
      </c>
      <c r="D46" s="95"/>
      <c r="E46" s="95"/>
      <c r="F46" s="95"/>
      <c r="G46" s="95"/>
      <c r="H46" s="102">
        <f>H45*0.01</f>
        <v>0</v>
      </c>
      <c r="I46" s="70"/>
    </row>
    <row r="47" spans="2:9" s="41" customFormat="1" ht="15" customHeight="1" x14ac:dyDescent="0.2">
      <c r="B47" s="94" t="s">
        <v>109</v>
      </c>
      <c r="C47" s="95" t="s">
        <v>110</v>
      </c>
      <c r="D47" s="95"/>
      <c r="E47" s="95"/>
      <c r="F47" s="95"/>
      <c r="G47" s="95"/>
      <c r="H47" s="102">
        <f>H45*0.1</f>
        <v>0</v>
      </c>
      <c r="I47" s="70"/>
    </row>
    <row r="48" spans="2:9" s="41" customFormat="1" ht="15" customHeight="1" x14ac:dyDescent="0.2">
      <c r="B48" s="94"/>
      <c r="C48" s="95" t="s">
        <v>111</v>
      </c>
      <c r="D48" s="95"/>
      <c r="E48" s="95"/>
      <c r="F48" s="95"/>
      <c r="G48" s="95"/>
      <c r="H48" s="103">
        <f>H45+H46</f>
        <v>0</v>
      </c>
      <c r="I48" s="70"/>
    </row>
    <row r="49" spans="2:246" s="41" customFormat="1" ht="15" customHeight="1" x14ac:dyDescent="0.2">
      <c r="B49" s="104"/>
      <c r="C49" s="95" t="s">
        <v>112</v>
      </c>
      <c r="D49" s="95"/>
      <c r="E49" s="95"/>
      <c r="F49" s="95"/>
      <c r="G49" s="95"/>
      <c r="H49" s="103">
        <f>H47+H48</f>
        <v>0</v>
      </c>
      <c r="I49" s="70"/>
    </row>
    <row r="50" spans="2:246" ht="5.25" customHeight="1" x14ac:dyDescent="0.2">
      <c r="B50" s="44"/>
      <c r="C50" s="43"/>
      <c r="D50" s="44"/>
      <c r="E50" s="45"/>
      <c r="F50" s="45"/>
      <c r="G50" s="39"/>
      <c r="H50" s="45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</row>
    <row r="51" spans="2:246" ht="39" customHeight="1" x14ac:dyDescent="0.2">
      <c r="B51" s="44"/>
      <c r="C51" s="105"/>
      <c r="D51" s="105"/>
      <c r="E51" s="105"/>
      <c r="F51" s="105"/>
      <c r="G51" s="39"/>
      <c r="H51" s="45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M51" s="67"/>
      <c r="GN51" s="67"/>
      <c r="GO51" s="67"/>
      <c r="GP51" s="67"/>
      <c r="GQ51" s="67"/>
      <c r="GR51" s="67"/>
      <c r="GS51" s="67"/>
      <c r="GT51" s="67"/>
      <c r="GU51" s="67"/>
      <c r="GV51" s="67"/>
      <c r="GW51" s="67"/>
      <c r="GX51" s="67"/>
      <c r="GY51" s="67"/>
      <c r="GZ51" s="67"/>
      <c r="HA51" s="67"/>
      <c r="HB51" s="67"/>
      <c r="HC51" s="67"/>
      <c r="HD51" s="67"/>
      <c r="HE51" s="67"/>
      <c r="HF51" s="67"/>
      <c r="HG51" s="67"/>
      <c r="HH51" s="67"/>
      <c r="HI51" s="67"/>
      <c r="HJ51" s="67"/>
      <c r="HK51" s="67"/>
      <c r="HL51" s="67"/>
      <c r="HM51" s="67"/>
      <c r="HN51" s="67"/>
      <c r="HO51" s="67"/>
      <c r="HP51" s="67"/>
      <c r="HQ51" s="67"/>
      <c r="HR51" s="67"/>
      <c r="HS51" s="67"/>
      <c r="HT51" s="67"/>
      <c r="HU51" s="67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</row>
    <row r="52" spans="2:246" ht="12.75" customHeight="1" x14ac:dyDescent="0.2">
      <c r="B52" s="44"/>
      <c r="C52" s="71" t="s">
        <v>113</v>
      </c>
      <c r="D52" s="71"/>
      <c r="E52" s="71"/>
      <c r="F52" s="71"/>
      <c r="G52" s="39"/>
      <c r="H52" s="45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</row>
    <row r="53" spans="2:246" ht="15.75" customHeight="1" x14ac:dyDescent="0.2">
      <c r="B53" s="44"/>
      <c r="C53" s="71" t="s">
        <v>68</v>
      </c>
      <c r="D53" s="71"/>
      <c r="E53" s="71"/>
      <c r="F53" s="71"/>
      <c r="G53" s="39"/>
      <c r="H53" s="45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</row>
    <row r="54" spans="2:246" ht="9" customHeight="1" x14ac:dyDescent="0.2">
      <c r="B54" s="91"/>
      <c r="C54" s="91"/>
      <c r="D54" s="91"/>
      <c r="E54" s="91"/>
      <c r="F54" s="91"/>
      <c r="G54" s="91"/>
      <c r="H54" s="91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</row>
    <row r="55" spans="2:246" hidden="1" x14ac:dyDescent="0.2"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</row>
    <row r="56" spans="2:246" hidden="1" x14ac:dyDescent="0.2"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</row>
    <row r="57" spans="2:246" hidden="1" x14ac:dyDescent="0.2"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</row>
    <row r="58" spans="2:246" hidden="1" x14ac:dyDescent="0.2"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</row>
    <row r="59" spans="2:246" hidden="1" x14ac:dyDescent="0.2"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</row>
    <row r="60" spans="2:246" hidden="1" x14ac:dyDescent="0.2"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</row>
    <row r="61" spans="2:246" hidden="1" x14ac:dyDescent="0.2"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</row>
    <row r="62" spans="2:246" hidden="1" x14ac:dyDescent="0.2"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</row>
    <row r="63" spans="2:246" hidden="1" x14ac:dyDescent="0.2"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</row>
    <row r="64" spans="2:246" hidden="1" x14ac:dyDescent="0.2"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</row>
    <row r="65" spans="9:246" hidden="1" x14ac:dyDescent="0.2"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</row>
    <row r="66" spans="9:246" hidden="1" x14ac:dyDescent="0.2"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</row>
    <row r="67" spans="9:246" hidden="1" x14ac:dyDescent="0.2"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</row>
    <row r="68" spans="9:246" hidden="1" x14ac:dyDescent="0.2"/>
    <row r="69" spans="9:246" hidden="1" x14ac:dyDescent="0.2"/>
    <row r="70" spans="9:246" hidden="1" x14ac:dyDescent="0.2"/>
    <row r="71" spans="9:246" hidden="1" x14ac:dyDescent="0.2"/>
    <row r="72" spans="9:246" hidden="1" x14ac:dyDescent="0.2"/>
    <row r="73" spans="9:246" hidden="1" x14ac:dyDescent="0.2"/>
    <row r="74" spans="9:246" hidden="1" x14ac:dyDescent="0.2"/>
    <row r="75" spans="9:246" hidden="1" x14ac:dyDescent="0.2"/>
    <row r="76" spans="9:246" hidden="1" x14ac:dyDescent="0.2"/>
    <row r="77" spans="9:246" hidden="1" x14ac:dyDescent="0.2"/>
    <row r="78" spans="9:246" hidden="1" x14ac:dyDescent="0.2"/>
    <row r="79" spans="9:246" hidden="1" x14ac:dyDescent="0.2"/>
    <row r="80" spans="9:246" hidden="1" x14ac:dyDescent="0.2"/>
    <row r="81" hidden="1" x14ac:dyDescent="0.2"/>
  </sheetData>
  <mergeCells count="55">
    <mergeCell ref="B4:H4"/>
    <mergeCell ref="B5:B6"/>
    <mergeCell ref="C5:G6"/>
    <mergeCell ref="B7:H7"/>
    <mergeCell ref="C12:F12"/>
    <mergeCell ref="C8:F8"/>
    <mergeCell ref="C9:F9"/>
    <mergeCell ref="C10:F10"/>
    <mergeCell ref="C11:F11"/>
    <mergeCell ref="C24:F24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48:G48"/>
    <mergeCell ref="C37:F37"/>
    <mergeCell ref="C38:F38"/>
    <mergeCell ref="C39:F39"/>
    <mergeCell ref="C40:F40"/>
    <mergeCell ref="C41:F41"/>
    <mergeCell ref="C42:F42"/>
    <mergeCell ref="C43:F43"/>
    <mergeCell ref="C44:F44"/>
    <mergeCell ref="C45:G45"/>
    <mergeCell ref="C46:G46"/>
    <mergeCell ref="C47:G47"/>
    <mergeCell ref="B54:H54"/>
    <mergeCell ref="C49:G49"/>
    <mergeCell ref="C51:F51"/>
    <mergeCell ref="C52:F52"/>
    <mergeCell ref="C53:F53"/>
    <mergeCell ref="B1:B3"/>
    <mergeCell ref="C1:H1"/>
    <mergeCell ref="C2:H2"/>
    <mergeCell ref="D3:E3"/>
    <mergeCell ref="F3:G3"/>
  </mergeCells>
  <printOptions horizontalCentered="1"/>
  <pageMargins left="0.39370078740157483" right="0.39370078740157483" top="0.59055118110236227" bottom="0.39370078740157483" header="0.31496062992125984" footer="0.31496062992125984"/>
  <pageSetup paperSize="125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VIAS </vt:lpstr>
      <vt:lpstr>FACTOR MUL.</vt:lpstr>
      <vt:lpstr>'FACTOR MUL.'!Área_de_impresión</vt:lpstr>
      <vt:lpstr>'VIAS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Sebas</cp:lastModifiedBy>
  <cp:lastPrinted>2021-08-12T23:38:10Z</cp:lastPrinted>
  <dcterms:created xsi:type="dcterms:W3CDTF">2017-11-30T13:55:24Z</dcterms:created>
  <dcterms:modified xsi:type="dcterms:W3CDTF">2021-08-12T23:38:14Z</dcterms:modified>
</cp:coreProperties>
</file>