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4460" windowHeight="11760" firstSheet="1" activeTab="1"/>
  </bookViews>
  <sheets>
    <sheet name="VIAS " sheetId="1" state="hidden" r:id="rId1"/>
    <sheet name="PRESUPUESTO" sheetId="4" r:id="rId2"/>
  </sheets>
  <externalReferences>
    <externalReference r:id="rId3"/>
  </externalReferences>
  <definedNames>
    <definedName name="A" localSheetId="1">#REF!</definedName>
    <definedName name="A">#REF!</definedName>
    <definedName name="A_impresión_IM" localSheetId="1">#REF!</definedName>
    <definedName name="A_impresión_IM">#REF!</definedName>
    <definedName name="_xlnm.Print_Area" localSheetId="1">PRESUPUESTO!$A$1:$J$41</definedName>
    <definedName name="_xlnm.Print_Area" localSheetId="0">'VIAS '!$A$1:$I$46</definedName>
    <definedName name="C_" localSheetId="1">#REF!</definedName>
    <definedName name="C_">#REF!</definedName>
    <definedName name="CANT" localSheetId="1">#REF!</definedName>
    <definedName name="CANT">#REF!</definedName>
    <definedName name="EQUIPO" localSheetId="1">#REF!</definedName>
    <definedName name="EQUIPO">#REF!</definedName>
    <definedName name="FINAL">#REF!</definedName>
    <definedName name="H">#REF!</definedName>
    <definedName name="HOJA1" localSheetId="1">#REF!</definedName>
    <definedName name="HOJA1">#REF!</definedName>
    <definedName name="I" localSheetId="1">#REF!</definedName>
    <definedName name="I">#REF!</definedName>
    <definedName name="inf" localSheetId="1">#REF!</definedName>
    <definedName name="inf">#REF!</definedName>
    <definedName name="ITEM" localSheetId="1">#REF!</definedName>
    <definedName name="ITEM">#REF!</definedName>
    <definedName name="MAT" localSheetId="1">#REF!</definedName>
    <definedName name="MAT">#REF!</definedName>
    <definedName name="PRE" localSheetId="1">#REF!</definedName>
    <definedName name="PRE">#REF!</definedName>
    <definedName name="solver_adj" localSheetId="1" hidden="1">PRESUPUESTO!$I$22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PRESUPUESTO!$J$29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164875611</definedName>
    <definedName name="solver_ver" localSheetId="1" hidden="1">3</definedName>
    <definedName name="TABLA" localSheetId="1">#REF!</definedName>
    <definedName name="TABLA">#REF!</definedName>
    <definedName name="TITULO" localSheetId="1">#REF!</definedName>
    <definedName name="TITULO">#REF!</definedName>
    <definedName name="TOTAL" localSheetId="1">#REF!</definedName>
    <definedName name="TOTAL">#REF!</definedName>
    <definedName name="TRAT">[1]desmonte!$E$48</definedName>
    <definedName name="U" localSheetId="1">#REF!</definedName>
    <definedName name="U">#REF!</definedName>
    <definedName name="W" localSheetId="1">#REF!</definedName>
    <definedName name="W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4" l="1"/>
  <c r="J25" i="4" s="1"/>
  <c r="J10" i="4" l="1"/>
  <c r="J11" i="4"/>
  <c r="J16" i="4" l="1"/>
  <c r="J18" i="4" s="1"/>
  <c r="J27" i="4" s="1"/>
  <c r="J28" i="4" l="1"/>
  <c r="J29" i="4" s="1"/>
  <c r="I11" i="1"/>
  <c r="I30" i="1"/>
  <c r="I26" i="1"/>
  <c r="I28" i="1"/>
  <c r="I24" i="1"/>
  <c r="I25" i="1"/>
  <c r="I27" i="1"/>
  <c r="I29" i="1"/>
  <c r="I9" i="1"/>
  <c r="I10" i="1"/>
  <c r="I12" i="1"/>
  <c r="I13" i="1"/>
  <c r="I14" i="1"/>
  <c r="I15" i="1"/>
  <c r="I16" i="1"/>
  <c r="I17" i="1"/>
  <c r="I18" i="1"/>
  <c r="I31" i="1" l="1"/>
  <c r="I19" i="1"/>
  <c r="I20" i="1" l="1"/>
  <c r="I21" i="1" s="1"/>
  <c r="I33" i="1" s="1"/>
  <c r="I34" i="1" l="1"/>
  <c r="I35" i="1" s="1"/>
  <c r="I38" i="1" s="1"/>
</calcChain>
</file>

<file path=xl/sharedStrings.xml><?xml version="1.0" encoding="utf-8"?>
<sst xmlns="http://schemas.openxmlformats.org/spreadsheetml/2006/main" count="120" uniqueCount="92">
  <si>
    <t xml:space="preserve">1. COSTOS DIRECTOS DE PERSONAL </t>
  </si>
  <si>
    <t>ITEM</t>
  </si>
  <si>
    <t xml:space="preserve">CATEGORIA </t>
  </si>
  <si>
    <t>NUMERO DE PERSONAS</t>
  </si>
  <si>
    <t xml:space="preserve">TIEMPO EN MESES </t>
  </si>
  <si>
    <t>SALARIOS</t>
  </si>
  <si>
    <t>VALOR TOTAL</t>
  </si>
  <si>
    <t>A</t>
  </si>
  <si>
    <t xml:space="preserve">PERSONAL PROFESIONAL </t>
  </si>
  <si>
    <t xml:space="preserve">DIRECTOR DE INTERVENTORIA </t>
  </si>
  <si>
    <t xml:space="preserve">RESIDENTE DE INTERVENTORIA </t>
  </si>
  <si>
    <t xml:space="preserve">INGENIERO AMBIENTAL </t>
  </si>
  <si>
    <t xml:space="preserve">INGENIERO HSEQ </t>
  </si>
  <si>
    <t>CARGO</t>
  </si>
  <si>
    <t>DEDICACION   (hombre/mes)</t>
  </si>
  <si>
    <t>B</t>
  </si>
  <si>
    <t xml:space="preserve">PERSONAL TECNICO </t>
  </si>
  <si>
    <t xml:space="preserve">TOPOGRAFO </t>
  </si>
  <si>
    <t xml:space="preserve">CADENERO </t>
  </si>
  <si>
    <t>CADENERO 2</t>
  </si>
  <si>
    <t>A+B</t>
  </si>
  <si>
    <t xml:space="preserve">SUBTOTAL PERSONAL </t>
  </si>
  <si>
    <t>FACTOR MULTIPLICADOR (FM)</t>
  </si>
  <si>
    <t>D</t>
  </si>
  <si>
    <t xml:space="preserve">TIPO </t>
  </si>
  <si>
    <t>PORCENTAJE</t>
  </si>
  <si>
    <t>-</t>
  </si>
  <si>
    <t xml:space="preserve">VALOR </t>
  </si>
  <si>
    <t>E</t>
  </si>
  <si>
    <t>F</t>
  </si>
  <si>
    <t>INFORMES Y PAPELERIA (INCLUYE IMPRESIONES, FOTOGRAFIAS, PLANOS DE INTERVENTORIA, ELEMENTOS)</t>
  </si>
  <si>
    <t xml:space="preserve">SUBTOTAL COSTOS DIRECTOS </t>
  </si>
  <si>
    <t xml:space="preserve">VEHICULO CAMPERO PICK-UP, CAMIONETA (1300-2000 C.C.) MODELO 2012 O SUPERIOR </t>
  </si>
  <si>
    <t>CANTIDAD</t>
  </si>
  <si>
    <r>
      <t xml:space="preserve">2. </t>
    </r>
    <r>
      <rPr>
        <b/>
        <sz val="11"/>
        <color theme="1"/>
        <rFont val="Arial"/>
        <family val="2"/>
      </rPr>
      <t>COSTOS DIRECTOS</t>
    </r>
  </si>
  <si>
    <t>FIRMA DEL PROPONENTE</t>
  </si>
  <si>
    <t>CONSORCIO INGEARM 2017</t>
  </si>
  <si>
    <t>R.L. ANGEL ARTURO RINCON SUAREZ</t>
  </si>
  <si>
    <t>C.C. 79.628.005 DE BOGOTÁ D.C.</t>
  </si>
  <si>
    <t>C</t>
  </si>
  <si>
    <t>TOTAL COSTOS DE INTERVENTORIA (C+D)</t>
  </si>
  <si>
    <t xml:space="preserve">IVA 19% </t>
  </si>
  <si>
    <t>SUBTOTAL COSTOS DE PERSONAL(A+B) *FACTOR MULTIPLICADOR (FM)</t>
  </si>
  <si>
    <t>LABORATORIO- INTERVENTORIAS (INCLUYE EQUIPO COMPLETO Y ENTREGA DE INFORMES Y RESULTADOS)</t>
  </si>
  <si>
    <t>OFICINA( MOBILIARIO, EQUPOS Y SERVICIOS )</t>
  </si>
  <si>
    <t xml:space="preserve"> </t>
  </si>
  <si>
    <t>ROBINSON MARROQUIN PEREZ</t>
  </si>
  <si>
    <t>MANUEL MOLINA</t>
  </si>
  <si>
    <t>ING. CIVIL ESPECIALISTA EN GERENCIA DE PROYECTOS</t>
  </si>
  <si>
    <t xml:space="preserve">INGENIERO CIVIL CON ESPECIALIZACION EN GESTION AMBIENTAL O INGENIERO AMBIENTAL </t>
  </si>
  <si>
    <t xml:space="preserve"> INGENIERO O ARQUITECTO CON ESPECIALIZACION EN HSEQ O PROFESIONAL EN SALUD OCUPASIONAL</t>
  </si>
  <si>
    <t>SECRETARIA</t>
  </si>
  <si>
    <t>COMUNICACIONES (TELEFONIA CELULAR, INTERNET, TEL. FIJO, ETC.)</t>
  </si>
  <si>
    <t>ASESORIA ESPECIALIZADA (ESTRUCTURAL, HIDRAULICA, TELECOMINICACIONES, ELECTRICO)</t>
  </si>
  <si>
    <t>VALOR TOTAL DE LA INTERVENTORIA (E+F) AJUSTADO AL PESO</t>
  </si>
  <si>
    <t>Oferta económica</t>
  </si>
  <si>
    <t>PROYECTO 03 02 11 2017 INTERVENTORIA PARA LA CONSTRUCCION DE UN EDIFICIO ACADEMICO - ADMINISTRATIVO EN LA SEDE SAN ANTONIO DE LA UNIVERSIDAD DE LOS LLANOS</t>
  </si>
  <si>
    <t>LULU CARO</t>
  </si>
  <si>
    <t>XX</t>
  </si>
  <si>
    <t xml:space="preserve">AUXILIAR DE INTERVENTORIA </t>
  </si>
  <si>
    <t>ALVARO ROSO - PEDRO MUÑOZ</t>
  </si>
  <si>
    <t>CAROLINA BETANCOURTH</t>
  </si>
  <si>
    <t>FERNANDO GARCIA</t>
  </si>
  <si>
    <t>ING. CIVIL ESPECIALISTA EN INGENIERIA DE FUNDACIONES O GEOTECNIA</t>
  </si>
  <si>
    <t>ING. FUNDACIONES O GEOTECNIA</t>
  </si>
  <si>
    <t>EQUIPOS DE TOPOGRAFIA (INCLUYE TRANSITO, NIVEL Y ELEMENTOS COMPLEMENTARIOS)</t>
  </si>
  <si>
    <t>AUXILIAR DE ING. (CAMPO/OFICINA)</t>
  </si>
  <si>
    <t>JOHANA VILLAREAL</t>
  </si>
  <si>
    <t>PERFIL</t>
  </si>
  <si>
    <t>VALOR MES</t>
  </si>
  <si>
    <t>Objeto o nombre:</t>
  </si>
  <si>
    <t>Revisó:</t>
  </si>
  <si>
    <t>Vo.Bo:</t>
  </si>
  <si>
    <t xml:space="preserve">FACTOR MULTIPLICADOR (FM) </t>
  </si>
  <si>
    <t>Fecha de Elaboración:</t>
  </si>
  <si>
    <t>TOTAL COSTOS DE CONSULTORIA (C+D)</t>
  </si>
  <si>
    <t>VALOR TOTAL DE LA CONSULTORIA (E+F) AJUSTADO AL PESO</t>
  </si>
  <si>
    <t>PROCESO DE DIRECCIONAMIENTO ESTRATÉGICO</t>
  </si>
  <si>
    <t>FORMATO PRESUPUESTO DE CONSULTORIA - OBRA CIVIL</t>
  </si>
  <si>
    <r>
      <rPr>
        <b/>
        <i/>
        <sz val="10"/>
        <color theme="1"/>
        <rFont val="Arial"/>
        <family val="2"/>
      </rPr>
      <t>Versión:</t>
    </r>
    <r>
      <rPr>
        <i/>
        <sz val="10"/>
        <color theme="1"/>
        <rFont val="Arial"/>
        <family val="2"/>
      </rPr>
      <t xml:space="preserve"> 01</t>
    </r>
  </si>
  <si>
    <r>
      <rPr>
        <b/>
        <i/>
        <sz val="10"/>
        <color theme="1"/>
        <rFont val="Arial"/>
        <family val="2"/>
      </rPr>
      <t>Fecha de aprobación:</t>
    </r>
    <r>
      <rPr>
        <i/>
        <sz val="10"/>
        <color theme="1"/>
        <rFont val="Arial"/>
        <family val="2"/>
      </rPr>
      <t xml:space="preserve"> 15/07/2021</t>
    </r>
  </si>
  <si>
    <r>
      <rPr>
        <b/>
        <i/>
        <sz val="10"/>
        <color theme="1"/>
        <rFont val="Arial"/>
        <family val="2"/>
      </rPr>
      <t>Página:</t>
    </r>
    <r>
      <rPr>
        <i/>
        <sz val="10"/>
        <color theme="1"/>
        <rFont val="Arial"/>
        <family val="2"/>
      </rPr>
      <t xml:space="preserve"> 1 de 1</t>
    </r>
  </si>
  <si>
    <t xml:space="preserve">CATEGORÍA </t>
  </si>
  <si>
    <r>
      <rPr>
        <b/>
        <i/>
        <sz val="10"/>
        <color theme="1"/>
        <rFont val="Arial"/>
        <family val="2"/>
      </rPr>
      <t>Código:</t>
    </r>
    <r>
      <rPr>
        <i/>
        <sz val="10"/>
        <color theme="1"/>
        <rFont val="Arial"/>
        <family val="2"/>
      </rPr>
      <t xml:space="preserve"> FO-DIE-18</t>
    </r>
  </si>
  <si>
    <t>2. COSTOS DIRECTOS</t>
  </si>
  <si>
    <t>Notas:</t>
  </si>
  <si>
    <t>NÚMERO DE PERSONAS</t>
  </si>
  <si>
    <t>DEDICACIÓN   (hombre/mes)</t>
  </si>
  <si>
    <t>NOMBRE</t>
  </si>
  <si>
    <t>Cargo - Oficina de Planeación - Infraestructura</t>
  </si>
  <si>
    <t>XXXXXXXX - Asesor de planeación</t>
  </si>
  <si>
    <t>XXXXXXXX -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</si>
</sst>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&quot;$&quot;#,##0.00"/>
    <numFmt numFmtId="168" formatCode="&quot;$&quot;#,##0.00_);\(&quot;$&quot;#,##0.00\)"/>
    <numFmt numFmtId="169" formatCode="_-* #,##0.00_-;\-* #,##0.00_-;_-* &quot;-&quot;_-;_-@_-"/>
    <numFmt numFmtId="170" formatCode="&quot;$&quot;\ #,##0"/>
    <numFmt numFmtId="171" formatCode="_-&quot;$&quot;\ * #,##0_-;\-&quot;$&quot;\ * #,##0_-;_-&quot;$&quot;\ * &quot;-&quot;??_-;_-@_-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2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/>
      <right/>
      <top/>
      <bottom style="thin">
        <color theme="1" tint="0.249977111117893"/>
      </bottom>
      <diagonal/>
    </border>
  </borders>
  <cellStyleXfs count="52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2" fillId="0" borderId="0"/>
    <xf numFmtId="0" fontId="13" fillId="0" borderId="0" applyFont="0" applyFill="0" applyBorder="0" applyAlignment="0" applyProtection="0"/>
    <xf numFmtId="4" fontId="14" fillId="0" borderId="0">
      <protection locked="0"/>
    </xf>
    <xf numFmtId="4" fontId="14" fillId="0" borderId="0">
      <protection locked="0"/>
    </xf>
    <xf numFmtId="4" fontId="15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4" fontId="15" fillId="0" borderId="0">
      <protection locked="0"/>
    </xf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9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167" fontId="4" fillId="0" borderId="1" xfId="0" applyNumberFormat="1" applyFont="1" applyBorder="1"/>
    <xf numFmtId="166" fontId="4" fillId="0" borderId="1" xfId="0" applyNumberFormat="1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/>
    <xf numFmtId="0" fontId="4" fillId="5" borderId="0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6" fillId="0" borderId="0" xfId="0" applyFont="1"/>
    <xf numFmtId="0" fontId="7" fillId="0" borderId="0" xfId="0" applyFont="1"/>
    <xf numFmtId="167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right"/>
    </xf>
    <xf numFmtId="167" fontId="4" fillId="0" borderId="1" xfId="0" applyNumberFormat="1" applyFont="1" applyFill="1" applyBorder="1" applyAlignment="1">
      <alignment horizontal="center" vertical="center" wrapText="1"/>
    </xf>
    <xf numFmtId="43" fontId="8" fillId="0" borderId="0" xfId="1" applyFont="1"/>
    <xf numFmtId="43" fontId="0" fillId="0" borderId="0" xfId="0" applyNumberFormat="1"/>
    <xf numFmtId="0" fontId="5" fillId="0" borderId="0" xfId="0" applyFont="1" applyBorder="1" applyAlignment="1">
      <alignment horizontal="right"/>
    </xf>
    <xf numFmtId="167" fontId="4" fillId="0" borderId="0" xfId="0" applyNumberFormat="1" applyFont="1" applyBorder="1"/>
    <xf numFmtId="0" fontId="10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/>
    </xf>
    <xf numFmtId="166" fontId="0" fillId="0" borderId="0" xfId="0" applyNumberFormat="1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41" fontId="20" fillId="0" borderId="13" xfId="5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9" fontId="19" fillId="0" borderId="13" xfId="0" applyNumberFormat="1" applyFont="1" applyFill="1" applyBorder="1" applyAlignment="1">
      <alignment horizontal="center" vertical="center"/>
    </xf>
    <xf numFmtId="41" fontId="19" fillId="0" borderId="13" xfId="50" applyFont="1" applyFill="1" applyBorder="1" applyAlignment="1">
      <alignment horizontal="center" vertical="center"/>
    </xf>
    <xf numFmtId="170" fontId="19" fillId="0" borderId="13" xfId="50" applyNumberFormat="1" applyFont="1" applyFill="1" applyBorder="1" applyAlignment="1">
      <alignment horizontal="right" vertical="center"/>
    </xf>
    <xf numFmtId="9" fontId="19" fillId="0" borderId="13" xfId="0" applyNumberFormat="1" applyFont="1" applyFill="1" applyBorder="1" applyAlignment="1">
      <alignment horizontal="center" vertical="center" wrapText="1"/>
    </xf>
    <xf numFmtId="41" fontId="19" fillId="0" borderId="13" xfId="5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right"/>
    </xf>
    <xf numFmtId="170" fontId="20" fillId="0" borderId="13" xfId="50" applyNumberFormat="1" applyFont="1" applyFill="1" applyBorder="1" applyAlignment="1">
      <alignment horizontal="right" vertical="center"/>
    </xf>
    <xf numFmtId="170" fontId="20" fillId="0" borderId="13" xfId="50" applyNumberFormat="1" applyFont="1" applyFill="1" applyBorder="1" applyAlignment="1">
      <alignment horizontal="right"/>
    </xf>
    <xf numFmtId="0" fontId="20" fillId="0" borderId="18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19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19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left" vertical="top"/>
    </xf>
    <xf numFmtId="0" fontId="20" fillId="0" borderId="19" xfId="0" applyFont="1" applyFill="1" applyBorder="1" applyAlignment="1">
      <alignment horizontal="left" vertical="top"/>
    </xf>
    <xf numFmtId="17" fontId="20" fillId="0" borderId="18" xfId="0" applyNumberFormat="1" applyFont="1" applyFill="1" applyBorder="1" applyAlignment="1">
      <alignment horizontal="center" vertical="center" wrapText="1"/>
    </xf>
    <xf numFmtId="17" fontId="20" fillId="0" borderId="19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left" vertical="top"/>
    </xf>
    <xf numFmtId="0" fontId="20" fillId="0" borderId="21" xfId="0" applyFont="1" applyFill="1" applyBorder="1" applyAlignment="1">
      <alignment horizontal="left" vertical="top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0" xfId="0" applyFont="1" applyFill="1"/>
    <xf numFmtId="2" fontId="19" fillId="0" borderId="13" xfId="0" applyNumberFormat="1" applyFont="1" applyFill="1" applyBorder="1" applyAlignment="1">
      <alignment horizontal="center" vertical="center"/>
    </xf>
    <xf numFmtId="170" fontId="20" fillId="0" borderId="13" xfId="50" applyNumberFormat="1" applyFont="1" applyFill="1" applyBorder="1"/>
    <xf numFmtId="169" fontId="20" fillId="0" borderId="13" xfId="50" applyNumberFormat="1" applyFont="1" applyFill="1" applyBorder="1" applyAlignment="1">
      <alignment horizontal="center"/>
    </xf>
    <xf numFmtId="166" fontId="19" fillId="0" borderId="0" xfId="0" applyNumberFormat="1" applyFont="1" applyFill="1"/>
    <xf numFmtId="0" fontId="20" fillId="0" borderId="0" xfId="0" applyFont="1" applyFill="1" applyBorder="1" applyAlignment="1">
      <alignment horizontal="center" vertical="center"/>
    </xf>
    <xf numFmtId="171" fontId="19" fillId="0" borderId="0" xfId="51" applyNumberFormat="1" applyFont="1" applyFill="1"/>
    <xf numFmtId="170" fontId="19" fillId="0" borderId="0" xfId="0" applyNumberFormat="1" applyFont="1" applyFill="1"/>
    <xf numFmtId="0" fontId="19" fillId="0" borderId="0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/>
    </xf>
    <xf numFmtId="0" fontId="19" fillId="0" borderId="0" xfId="0" applyFont="1" applyFill="1" applyBorder="1"/>
    <xf numFmtId="41" fontId="19" fillId="0" borderId="0" xfId="50" applyFont="1" applyFill="1" applyBorder="1"/>
    <xf numFmtId="0" fontId="19" fillId="0" borderId="0" xfId="0" applyFont="1" applyFill="1" applyAlignment="1">
      <alignment horizontal="center" vertical="center"/>
    </xf>
    <xf numFmtId="41" fontId="19" fillId="0" borderId="0" xfId="50" applyFont="1" applyFill="1"/>
    <xf numFmtId="0" fontId="19" fillId="0" borderId="0" xfId="0" applyFont="1" applyFill="1" applyAlignment="1">
      <alignment wrapText="1"/>
    </xf>
  </cellXfs>
  <cellStyles count="52">
    <cellStyle name="Euro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Millares" xfId="1" builtinId="3"/>
    <cellStyle name="Millares [0]" xfId="50" builtinId="6"/>
    <cellStyle name="Millares 2" xfId="13"/>
    <cellStyle name="Millares 4" xfId="14"/>
    <cellStyle name="Moneda" xfId="51" builtinId="4"/>
    <cellStyle name="Moneda 2" xfId="15"/>
    <cellStyle name="Moneda 3" xfId="16"/>
    <cellStyle name="Moneda 4" xfId="17"/>
    <cellStyle name="Normal" xfId="0" builtinId="0"/>
    <cellStyle name="Normal 2" xfId="2"/>
    <cellStyle name="Normal 2 2" xfId="18"/>
    <cellStyle name="Normal 2_PRESUPUESTO TUNJA - PAEZ_13-04-11" xfId="19"/>
    <cellStyle name="Normal 3" xfId="20"/>
    <cellStyle name="Normal 9" xfId="4"/>
    <cellStyle name="Porcentual 2" xfId="3"/>
    <cellStyle name="Porcentual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38101</xdr:rowOff>
    </xdr:from>
    <xdr:to>
      <xdr:col>1</xdr:col>
      <xdr:colOff>1392525</xdr:colOff>
      <xdr:row>2</xdr:row>
      <xdr:rowOff>183409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8101"/>
          <a:ext cx="1764000" cy="564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NITARIOS%20PARA%20241201%202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zoomScale="85" zoomScaleNormal="85" zoomScaleSheetLayoutView="70" zoomScalePageLayoutView="85" workbookViewId="0">
      <selection activeCell="I20" sqref="I20"/>
    </sheetView>
  </sheetViews>
  <sheetFormatPr baseColWidth="10" defaultRowHeight="15" x14ac:dyDescent="0.25"/>
  <cols>
    <col min="1" max="1" width="5.7109375" customWidth="1"/>
    <col min="2" max="2" width="39.140625" customWidth="1"/>
    <col min="3" max="3" width="31.7109375" customWidth="1"/>
    <col min="4" max="4" width="39.140625" customWidth="1"/>
    <col min="5" max="5" width="13.28515625" customWidth="1"/>
    <col min="6" max="6" width="14.42578125" customWidth="1"/>
    <col min="7" max="7" width="12.140625" customWidth="1"/>
    <col min="8" max="8" width="18.42578125" customWidth="1"/>
    <col min="9" max="9" width="21.42578125" customWidth="1"/>
    <col min="10" max="10" width="15" bestFit="1" customWidth="1"/>
  </cols>
  <sheetData>
    <row r="1" spans="1:9" ht="44.25" customHeight="1" x14ac:dyDescent="0.25">
      <c r="A1" s="39" t="s">
        <v>55</v>
      </c>
      <c r="B1" s="39"/>
      <c r="C1" s="39"/>
      <c r="D1" s="39"/>
      <c r="E1" s="39"/>
      <c r="F1" s="39"/>
      <c r="G1" s="39"/>
      <c r="H1" s="39"/>
      <c r="I1" s="39"/>
    </row>
    <row r="2" spans="1:9" ht="11.2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48" t="s">
        <v>56</v>
      </c>
      <c r="B3" s="49"/>
      <c r="C3" s="49"/>
      <c r="D3" s="49"/>
      <c r="E3" s="49"/>
      <c r="F3" s="49"/>
      <c r="G3" s="49"/>
      <c r="H3" s="49"/>
      <c r="I3" s="50"/>
    </row>
    <row r="4" spans="1:9" x14ac:dyDescent="0.25">
      <c r="A4" s="51"/>
      <c r="B4" s="52"/>
      <c r="C4" s="52"/>
      <c r="D4" s="52"/>
      <c r="E4" s="52"/>
      <c r="F4" s="52"/>
      <c r="G4" s="52"/>
      <c r="H4" s="52"/>
      <c r="I4" s="53"/>
    </row>
    <row r="5" spans="1:9" ht="45" customHeight="1" x14ac:dyDescent="0.25">
      <c r="A5" s="54"/>
      <c r="B5" s="55"/>
      <c r="C5" s="55"/>
      <c r="D5" s="55"/>
      <c r="E5" s="55"/>
      <c r="F5" s="55"/>
      <c r="G5" s="55"/>
      <c r="H5" s="55"/>
      <c r="I5" s="56"/>
    </row>
    <row r="6" spans="1:9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</row>
    <row r="7" spans="1:9" ht="37.5" customHeight="1" x14ac:dyDescent="0.25">
      <c r="A7" s="22" t="s">
        <v>1</v>
      </c>
      <c r="B7" s="22" t="s">
        <v>2</v>
      </c>
      <c r="C7" s="29"/>
      <c r="D7" s="23" t="s">
        <v>13</v>
      </c>
      <c r="E7" s="23" t="s">
        <v>3</v>
      </c>
      <c r="F7" s="23" t="s">
        <v>14</v>
      </c>
      <c r="G7" s="23" t="s">
        <v>4</v>
      </c>
      <c r="H7" s="23" t="s">
        <v>5</v>
      </c>
      <c r="I7" s="23" t="s">
        <v>6</v>
      </c>
    </row>
    <row r="8" spans="1:9" ht="16.5" customHeight="1" x14ac:dyDescent="0.25">
      <c r="A8" s="7" t="s">
        <v>7</v>
      </c>
      <c r="B8" s="8" t="s">
        <v>8</v>
      </c>
      <c r="C8" s="8"/>
      <c r="D8" s="8"/>
      <c r="E8" s="8"/>
      <c r="F8" s="8"/>
      <c r="G8" s="8"/>
      <c r="H8" s="8"/>
      <c r="I8" s="8"/>
    </row>
    <row r="9" spans="1:9" ht="29.25" x14ac:dyDescent="0.25">
      <c r="A9" s="9">
        <v>1</v>
      </c>
      <c r="B9" s="3" t="s">
        <v>48</v>
      </c>
      <c r="C9" s="10" t="s">
        <v>46</v>
      </c>
      <c r="D9" s="10" t="s">
        <v>9</v>
      </c>
      <c r="E9" s="5">
        <v>1</v>
      </c>
      <c r="F9" s="6">
        <v>0.75</v>
      </c>
      <c r="G9" s="11">
        <v>9</v>
      </c>
      <c r="H9" s="27">
        <v>4950000</v>
      </c>
      <c r="I9" s="28">
        <f>H9*G9*F9*E9</f>
        <v>33412500</v>
      </c>
    </row>
    <row r="10" spans="1:9" ht="29.25" x14ac:dyDescent="0.25">
      <c r="A10" s="9">
        <v>2</v>
      </c>
      <c r="B10" s="3" t="s">
        <v>48</v>
      </c>
      <c r="C10" s="10" t="s">
        <v>47</v>
      </c>
      <c r="D10" s="10" t="s">
        <v>10</v>
      </c>
      <c r="E10" s="5">
        <v>1</v>
      </c>
      <c r="F10" s="6">
        <v>1</v>
      </c>
      <c r="G10" s="11">
        <v>9</v>
      </c>
      <c r="H10" s="27">
        <v>3200000</v>
      </c>
      <c r="I10" s="28">
        <f>H10*G10*F10*E10</f>
        <v>28800000</v>
      </c>
    </row>
    <row r="11" spans="1:9" ht="43.5" x14ac:dyDescent="0.25">
      <c r="A11" s="9">
        <v>3</v>
      </c>
      <c r="B11" s="3" t="s">
        <v>63</v>
      </c>
      <c r="C11" s="10" t="s">
        <v>62</v>
      </c>
      <c r="D11" s="10" t="s">
        <v>64</v>
      </c>
      <c r="E11" s="5">
        <v>1</v>
      </c>
      <c r="F11" s="6">
        <v>0.5</v>
      </c>
      <c r="G11" s="11">
        <v>9</v>
      </c>
      <c r="H11" s="27">
        <v>4000000</v>
      </c>
      <c r="I11" s="28">
        <f>H11*G11*F11*E11</f>
        <v>18000000</v>
      </c>
    </row>
    <row r="12" spans="1:9" ht="43.5" x14ac:dyDescent="0.25">
      <c r="A12" s="9">
        <v>4</v>
      </c>
      <c r="B12" s="4" t="s">
        <v>49</v>
      </c>
      <c r="C12" s="10" t="s">
        <v>57</v>
      </c>
      <c r="D12" s="10" t="s">
        <v>11</v>
      </c>
      <c r="E12" s="5">
        <v>1</v>
      </c>
      <c r="F12" s="6">
        <v>0.5</v>
      </c>
      <c r="G12" s="11">
        <v>9</v>
      </c>
      <c r="H12" s="27">
        <v>4000000</v>
      </c>
      <c r="I12" s="28">
        <f>H12*G12*F12*E12</f>
        <v>18000000</v>
      </c>
    </row>
    <row r="13" spans="1:9" ht="57.75" x14ac:dyDescent="0.25">
      <c r="A13" s="9">
        <v>5</v>
      </c>
      <c r="B13" s="4" t="s">
        <v>50</v>
      </c>
      <c r="C13" s="36" t="s">
        <v>58</v>
      </c>
      <c r="D13" s="10" t="s">
        <v>12</v>
      </c>
      <c r="E13" s="5">
        <v>1</v>
      </c>
      <c r="F13" s="6">
        <v>0.5</v>
      </c>
      <c r="G13" s="11">
        <v>9</v>
      </c>
      <c r="H13" s="27">
        <v>2500000</v>
      </c>
      <c r="I13" s="28">
        <f>H13*G13*F13*E13</f>
        <v>11250000</v>
      </c>
    </row>
    <row r="14" spans="1:9" x14ac:dyDescent="0.25">
      <c r="A14" s="12" t="s">
        <v>15</v>
      </c>
      <c r="B14" s="13" t="s">
        <v>16</v>
      </c>
      <c r="C14" s="10"/>
      <c r="D14" s="14"/>
      <c r="E14" s="5"/>
      <c r="F14" s="6"/>
      <c r="G14" s="11"/>
      <c r="H14" s="27"/>
      <c r="I14" s="28">
        <f t="shared" ref="I14:I18" si="0">H14*G14*F14*E14</f>
        <v>0</v>
      </c>
    </row>
    <row r="15" spans="1:9" x14ac:dyDescent="0.25">
      <c r="A15" s="14">
        <v>1</v>
      </c>
      <c r="B15" s="14" t="s">
        <v>66</v>
      </c>
      <c r="C15" s="10"/>
      <c r="D15" s="14" t="s">
        <v>59</v>
      </c>
      <c r="E15" s="5">
        <v>2</v>
      </c>
      <c r="F15" s="6">
        <v>1</v>
      </c>
      <c r="G15" s="11">
        <v>9</v>
      </c>
      <c r="H15" s="27">
        <v>1500000</v>
      </c>
      <c r="I15" s="28">
        <f t="shared" si="0"/>
        <v>27000000</v>
      </c>
    </row>
    <row r="16" spans="1:9" x14ac:dyDescent="0.25">
      <c r="A16" s="14">
        <v>2</v>
      </c>
      <c r="B16" s="14" t="s">
        <v>17</v>
      </c>
      <c r="C16" s="10" t="s">
        <v>67</v>
      </c>
      <c r="D16" s="14" t="s">
        <v>17</v>
      </c>
      <c r="E16" s="5">
        <v>1</v>
      </c>
      <c r="F16" s="6">
        <v>0.5</v>
      </c>
      <c r="G16" s="11">
        <v>9</v>
      </c>
      <c r="H16" s="27">
        <v>2100000</v>
      </c>
      <c r="I16" s="28">
        <f t="shared" si="0"/>
        <v>9450000</v>
      </c>
    </row>
    <row r="17" spans="1:10" x14ac:dyDescent="0.25">
      <c r="A17" s="14">
        <v>3</v>
      </c>
      <c r="B17" s="14" t="s">
        <v>18</v>
      </c>
      <c r="C17" s="10" t="s">
        <v>60</v>
      </c>
      <c r="D17" s="14" t="s">
        <v>19</v>
      </c>
      <c r="E17" s="5">
        <v>2</v>
      </c>
      <c r="F17" s="6">
        <v>0.5</v>
      </c>
      <c r="G17" s="11">
        <v>9</v>
      </c>
      <c r="H17" s="27">
        <v>1000000</v>
      </c>
      <c r="I17" s="28">
        <f t="shared" si="0"/>
        <v>9000000</v>
      </c>
    </row>
    <row r="18" spans="1:10" x14ac:dyDescent="0.25">
      <c r="A18" s="14">
        <v>4</v>
      </c>
      <c r="B18" s="14" t="s">
        <v>51</v>
      </c>
      <c r="C18" s="10" t="s">
        <v>61</v>
      </c>
      <c r="D18" s="14" t="s">
        <v>51</v>
      </c>
      <c r="E18" s="5">
        <v>1</v>
      </c>
      <c r="F18" s="6">
        <v>0.25</v>
      </c>
      <c r="G18" s="11">
        <v>9</v>
      </c>
      <c r="H18" s="27">
        <v>1000000</v>
      </c>
      <c r="I18" s="28">
        <f t="shared" si="0"/>
        <v>2250000</v>
      </c>
    </row>
    <row r="19" spans="1:10" x14ac:dyDescent="0.25">
      <c r="A19" s="12" t="s">
        <v>20</v>
      </c>
      <c r="B19" s="40" t="s">
        <v>21</v>
      </c>
      <c r="C19" s="40"/>
      <c r="D19" s="40"/>
      <c r="E19" s="40"/>
      <c r="F19" s="40"/>
      <c r="G19" s="40"/>
      <c r="H19" s="40"/>
      <c r="I19" s="16">
        <f>SUM(I9:I18)</f>
        <v>157162500</v>
      </c>
    </row>
    <row r="20" spans="1:10" x14ac:dyDescent="0.25">
      <c r="A20" s="9"/>
      <c r="B20" s="40" t="s">
        <v>22</v>
      </c>
      <c r="C20" s="40"/>
      <c r="D20" s="40"/>
      <c r="E20" s="40"/>
      <c r="F20" s="40"/>
      <c r="G20" s="40"/>
      <c r="H20" s="40"/>
      <c r="I20" s="37" t="e">
        <f>ROUND(#REF!,2)</f>
        <v>#REF!</v>
      </c>
      <c r="J20" s="38"/>
    </row>
    <row r="21" spans="1:10" x14ac:dyDescent="0.25">
      <c r="A21" s="12" t="s">
        <v>39</v>
      </c>
      <c r="B21" s="40" t="s">
        <v>42</v>
      </c>
      <c r="C21" s="40"/>
      <c r="D21" s="40"/>
      <c r="E21" s="40"/>
      <c r="F21" s="40"/>
      <c r="G21" s="40"/>
      <c r="H21" s="40"/>
      <c r="I21" s="16" t="e">
        <f>I19*I20</f>
        <v>#REF!</v>
      </c>
    </row>
    <row r="22" spans="1:10" x14ac:dyDescent="0.25">
      <c r="A22" s="41" t="s">
        <v>34</v>
      </c>
      <c r="B22" s="41"/>
      <c r="C22" s="41"/>
      <c r="D22" s="41"/>
      <c r="E22" s="41"/>
      <c r="F22" s="41"/>
      <c r="G22" s="41"/>
      <c r="H22" s="41"/>
      <c r="I22" s="41"/>
    </row>
    <row r="23" spans="1:10" ht="30" customHeight="1" x14ac:dyDescent="0.25">
      <c r="A23" s="22" t="s">
        <v>1</v>
      </c>
      <c r="B23" s="44" t="s">
        <v>24</v>
      </c>
      <c r="C23" s="45"/>
      <c r="D23" s="46"/>
      <c r="E23" s="23" t="s">
        <v>33</v>
      </c>
      <c r="F23" s="23" t="s">
        <v>25</v>
      </c>
      <c r="G23" s="23" t="s">
        <v>4</v>
      </c>
      <c r="H23" s="23" t="s">
        <v>27</v>
      </c>
      <c r="I23" s="23" t="s">
        <v>6</v>
      </c>
    </row>
    <row r="24" spans="1:10" ht="30" customHeight="1" x14ac:dyDescent="0.25">
      <c r="A24" s="17"/>
      <c r="B24" s="43" t="s">
        <v>65</v>
      </c>
      <c r="C24" s="43"/>
      <c r="D24" s="43"/>
      <c r="E24" s="5">
        <v>1</v>
      </c>
      <c r="F24" s="6">
        <v>0.5</v>
      </c>
      <c r="G24" s="5">
        <v>9</v>
      </c>
      <c r="H24" s="27">
        <v>3200000</v>
      </c>
      <c r="I24" s="27">
        <f>+E24*F24*G24*H24</f>
        <v>14400000</v>
      </c>
    </row>
    <row r="25" spans="1:10" ht="38.25" customHeight="1" x14ac:dyDescent="0.25">
      <c r="A25" s="17"/>
      <c r="B25" s="43" t="s">
        <v>30</v>
      </c>
      <c r="C25" s="43"/>
      <c r="D25" s="43"/>
      <c r="E25" s="5">
        <v>1</v>
      </c>
      <c r="F25" s="6">
        <v>1</v>
      </c>
      <c r="G25" s="5">
        <v>9</v>
      </c>
      <c r="H25" s="27">
        <v>1150000</v>
      </c>
      <c r="I25" s="27">
        <f t="shared" ref="I25:I30" si="1">+E25*F25*G25*H25</f>
        <v>10350000</v>
      </c>
    </row>
    <row r="26" spans="1:10" ht="38.25" customHeight="1" x14ac:dyDescent="0.25">
      <c r="A26" s="17"/>
      <c r="B26" s="43" t="s">
        <v>53</v>
      </c>
      <c r="C26" s="43"/>
      <c r="D26" s="43"/>
      <c r="E26" s="5">
        <v>1</v>
      </c>
      <c r="F26" s="6">
        <v>1</v>
      </c>
      <c r="G26" s="5">
        <v>7</v>
      </c>
      <c r="H26" s="27">
        <v>4500000</v>
      </c>
      <c r="I26" s="27">
        <f t="shared" ref="I26" si="2">+E26*F26*G26*H26</f>
        <v>31500000</v>
      </c>
    </row>
    <row r="27" spans="1:10" ht="39" customHeight="1" x14ac:dyDescent="0.25">
      <c r="A27" s="17"/>
      <c r="B27" s="47" t="s">
        <v>43</v>
      </c>
      <c r="C27" s="47"/>
      <c r="D27" s="47"/>
      <c r="E27" s="18">
        <v>1</v>
      </c>
      <c r="F27" s="19">
        <v>1</v>
      </c>
      <c r="G27" s="18">
        <v>7</v>
      </c>
      <c r="H27" s="31">
        <v>3500000</v>
      </c>
      <c r="I27" s="27">
        <f t="shared" si="1"/>
        <v>24500000</v>
      </c>
    </row>
    <row r="28" spans="1:10" ht="39" customHeight="1" x14ac:dyDescent="0.25">
      <c r="A28" s="17"/>
      <c r="B28" s="47" t="s">
        <v>52</v>
      </c>
      <c r="C28" s="47"/>
      <c r="D28" s="47"/>
      <c r="E28" s="18">
        <v>1</v>
      </c>
      <c r="F28" s="19">
        <v>1</v>
      </c>
      <c r="G28" s="18">
        <v>9</v>
      </c>
      <c r="H28" s="31">
        <v>556575</v>
      </c>
      <c r="I28" s="27">
        <f t="shared" si="1"/>
        <v>5009175</v>
      </c>
    </row>
    <row r="29" spans="1:10" ht="33.75" customHeight="1" x14ac:dyDescent="0.25">
      <c r="A29" s="14"/>
      <c r="B29" s="43" t="s">
        <v>44</v>
      </c>
      <c r="C29" s="43"/>
      <c r="D29" s="43"/>
      <c r="E29" s="5">
        <v>1</v>
      </c>
      <c r="F29" s="6">
        <v>1</v>
      </c>
      <c r="G29" s="5">
        <v>9</v>
      </c>
      <c r="H29" s="27">
        <v>1100000</v>
      </c>
      <c r="I29" s="27">
        <f t="shared" si="1"/>
        <v>9900000</v>
      </c>
    </row>
    <row r="30" spans="1:10" ht="30.75" customHeight="1" x14ac:dyDescent="0.25">
      <c r="A30" s="14"/>
      <c r="B30" s="43" t="s">
        <v>32</v>
      </c>
      <c r="C30" s="43"/>
      <c r="D30" s="43"/>
      <c r="E30" s="5">
        <v>1</v>
      </c>
      <c r="F30" s="6">
        <v>1</v>
      </c>
      <c r="G30" s="5">
        <v>9</v>
      </c>
      <c r="H30" s="27">
        <v>4500000</v>
      </c>
      <c r="I30" s="27">
        <f t="shared" si="1"/>
        <v>40500000</v>
      </c>
    </row>
    <row r="31" spans="1:10" x14ac:dyDescent="0.25">
      <c r="A31" s="13" t="s">
        <v>23</v>
      </c>
      <c r="B31" s="42" t="s">
        <v>31</v>
      </c>
      <c r="C31" s="42"/>
      <c r="D31" s="42"/>
      <c r="E31" s="42"/>
      <c r="F31" s="42"/>
      <c r="G31" s="42"/>
      <c r="H31" s="42"/>
      <c r="I31" s="15">
        <f>SUM(I24:I30)</f>
        <v>136159175</v>
      </c>
    </row>
    <row r="32" spans="1:10" x14ac:dyDescent="0.25">
      <c r="A32" s="20"/>
      <c r="B32" s="30"/>
      <c r="C32" s="30"/>
      <c r="D32" s="30"/>
      <c r="E32" s="30" t="s">
        <v>26</v>
      </c>
      <c r="F32" s="30"/>
      <c r="G32" s="30"/>
      <c r="H32" s="30"/>
      <c r="I32" s="21"/>
    </row>
    <row r="33" spans="1:9" x14ac:dyDescent="0.25">
      <c r="A33" s="13" t="s">
        <v>28</v>
      </c>
      <c r="B33" s="42" t="s">
        <v>40</v>
      </c>
      <c r="C33" s="42"/>
      <c r="D33" s="42"/>
      <c r="E33" s="42"/>
      <c r="F33" s="42"/>
      <c r="G33" s="42"/>
      <c r="H33" s="42"/>
      <c r="I33" s="15" t="e">
        <f>I31+I21</f>
        <v>#REF!</v>
      </c>
    </row>
    <row r="34" spans="1:9" x14ac:dyDescent="0.25">
      <c r="A34" s="13" t="s">
        <v>29</v>
      </c>
      <c r="B34" s="42" t="s">
        <v>41</v>
      </c>
      <c r="C34" s="42"/>
      <c r="D34" s="42"/>
      <c r="E34" s="42"/>
      <c r="F34" s="42"/>
      <c r="G34" s="42"/>
      <c r="H34" s="42"/>
      <c r="I34" s="15" t="e">
        <f>+I33*0.19</f>
        <v>#REF!</v>
      </c>
    </row>
    <row r="35" spans="1:9" x14ac:dyDescent="0.25">
      <c r="A35" s="42" t="s">
        <v>54</v>
      </c>
      <c r="B35" s="42"/>
      <c r="C35" s="42"/>
      <c r="D35" s="42"/>
      <c r="E35" s="42"/>
      <c r="F35" s="42"/>
      <c r="G35" s="42"/>
      <c r="H35" s="42"/>
      <c r="I35" s="15" t="e">
        <f>ROUND(+I33+I34,0)</f>
        <v>#REF!</v>
      </c>
    </row>
    <row r="36" spans="1:9" x14ac:dyDescent="0.25">
      <c r="A36" s="34"/>
      <c r="B36" s="34"/>
      <c r="C36" s="34"/>
      <c r="D36" s="34"/>
      <c r="E36" s="34"/>
      <c r="F36" s="34"/>
      <c r="G36" s="34"/>
      <c r="H36" s="34"/>
      <c r="I36" s="35"/>
    </row>
    <row r="37" spans="1:9" x14ac:dyDescent="0.25">
      <c r="A37" s="34"/>
      <c r="B37" s="34"/>
      <c r="C37" s="34"/>
      <c r="D37" s="34"/>
      <c r="E37" s="34"/>
      <c r="F37" s="34"/>
      <c r="G37" s="34"/>
      <c r="H37" s="34"/>
      <c r="I37" s="35">
        <v>610885523</v>
      </c>
    </row>
    <row r="38" spans="1:9" x14ac:dyDescent="0.25">
      <c r="A38" s="34"/>
      <c r="B38" s="34" t="s">
        <v>45</v>
      </c>
      <c r="C38" s="34"/>
      <c r="D38" s="34"/>
      <c r="E38" s="34"/>
      <c r="F38" s="34"/>
      <c r="G38" s="34"/>
      <c r="H38" s="34"/>
      <c r="I38" s="35" t="e">
        <f>I35-I37</f>
        <v>#REF!</v>
      </c>
    </row>
    <row r="39" spans="1:9" x14ac:dyDescent="0.25">
      <c r="A39" s="34"/>
      <c r="B39" s="34"/>
      <c r="C39" s="34"/>
      <c r="D39" s="34"/>
      <c r="E39" s="34"/>
      <c r="F39" s="34"/>
      <c r="G39" s="34"/>
      <c r="H39" s="34"/>
      <c r="I39" s="35"/>
    </row>
    <row r="40" spans="1:9" x14ac:dyDescent="0.25">
      <c r="A40" s="34"/>
      <c r="B40" s="34"/>
      <c r="C40" s="34"/>
      <c r="D40" s="34"/>
      <c r="E40" s="34"/>
      <c r="F40" s="34"/>
      <c r="G40" s="34"/>
      <c r="H40" s="34"/>
      <c r="I40" s="35"/>
    </row>
    <row r="41" spans="1:9" ht="15" customHeight="1" x14ac:dyDescent="0.25">
      <c r="A41" s="1"/>
      <c r="B41" s="1"/>
      <c r="C41" s="1"/>
      <c r="D41" s="1"/>
      <c r="E41" s="1"/>
      <c r="F41" s="1"/>
      <c r="G41" s="1"/>
    </row>
    <row r="42" spans="1:9" ht="15" customHeight="1" x14ac:dyDescent="0.25">
      <c r="A42" s="1"/>
      <c r="B42" s="24"/>
      <c r="C42" s="24"/>
      <c r="D42" s="24"/>
      <c r="E42" s="1"/>
      <c r="F42" s="1"/>
      <c r="G42" s="1"/>
      <c r="H42" s="1"/>
      <c r="I42" s="32"/>
    </row>
    <row r="43" spans="1:9" ht="15" customHeight="1" x14ac:dyDescent="0.25">
      <c r="A43" s="1"/>
      <c r="B43" s="26" t="s">
        <v>35</v>
      </c>
      <c r="C43" s="26"/>
      <c r="D43" s="1"/>
      <c r="E43" s="1"/>
      <c r="F43" s="1"/>
      <c r="G43" s="1"/>
      <c r="I43" s="33"/>
    </row>
    <row r="44" spans="1:9" ht="15.75" x14ac:dyDescent="0.25">
      <c r="A44" s="1"/>
      <c r="B44" s="25" t="s">
        <v>36</v>
      </c>
      <c r="C44" s="25"/>
      <c r="D44" s="1"/>
      <c r="E44" s="1"/>
      <c r="F44" s="1"/>
      <c r="G44" s="1"/>
      <c r="H44" s="1"/>
      <c r="I44" s="1"/>
    </row>
    <row r="45" spans="1:9" ht="15.75" x14ac:dyDescent="0.25">
      <c r="A45" s="1"/>
      <c r="B45" s="25" t="s">
        <v>37</v>
      </c>
      <c r="C45" s="25"/>
      <c r="D45" s="1"/>
      <c r="E45" s="1"/>
      <c r="F45" s="1"/>
      <c r="G45" s="1"/>
      <c r="H45" s="1"/>
      <c r="I45" s="1"/>
    </row>
    <row r="46" spans="1:9" ht="15.75" x14ac:dyDescent="0.25">
      <c r="A46" s="1"/>
      <c r="B46" s="25" t="s">
        <v>38</v>
      </c>
      <c r="C46" s="25"/>
      <c r="D46" s="1"/>
      <c r="E46" s="1"/>
      <c r="F46" s="1"/>
      <c r="G46" s="1"/>
      <c r="H46" s="1"/>
      <c r="I46" s="1"/>
    </row>
    <row r="47" spans="1:9" ht="15.75" x14ac:dyDescent="0.25">
      <c r="A47" s="1"/>
      <c r="B47" s="25"/>
      <c r="C47" s="25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</sheetData>
  <mergeCells count="19">
    <mergeCell ref="A35:H35"/>
    <mergeCell ref="B34:H34"/>
    <mergeCell ref="A3:I5"/>
    <mergeCell ref="A6:I6"/>
    <mergeCell ref="B19:H19"/>
    <mergeCell ref="B33:H33"/>
    <mergeCell ref="A1:I1"/>
    <mergeCell ref="B20:H20"/>
    <mergeCell ref="B21:H21"/>
    <mergeCell ref="A22:I22"/>
    <mergeCell ref="B31:H31"/>
    <mergeCell ref="B30:D30"/>
    <mergeCell ref="B23:D23"/>
    <mergeCell ref="B24:D24"/>
    <mergeCell ref="B25:D25"/>
    <mergeCell ref="B27:D27"/>
    <mergeCell ref="B29:D29"/>
    <mergeCell ref="B28:D28"/>
    <mergeCell ref="B26:D26"/>
  </mergeCells>
  <printOptions horizontalCentered="1"/>
  <pageMargins left="0.70866141732283472" right="0.70866141732283472" top="0.94488188976377963" bottom="0.74803149606299213" header="0.31496062992125984" footer="0.31496062992125984"/>
  <pageSetup scale="55" fitToHeight="0" orientation="portrait" horizontalDpi="360" verticalDpi="360"/>
  <headerFooter>
    <oddHeader xml:space="preserve">&amp;L&amp;14
Proceso de contratacion CONCURSO DE MÉRITOS N° CM-AIM-CI-005-2017&amp;C&amp;18Anexo 7-  Formato de presentacion- Oferta economica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Normal="100" zoomScaleSheetLayoutView="100" zoomScalePageLayoutView="85" workbookViewId="0">
      <selection activeCell="D35" sqref="D35:F36"/>
    </sheetView>
  </sheetViews>
  <sheetFormatPr baseColWidth="10" defaultColWidth="0" defaultRowHeight="12.75" zeroHeight="1" x14ac:dyDescent="0.2"/>
  <cols>
    <col min="1" max="1" width="7.85546875" style="122" bestFit="1" customWidth="1"/>
    <col min="2" max="2" width="23.140625" style="107" customWidth="1"/>
    <col min="3" max="3" width="20.140625" style="107" customWidth="1"/>
    <col min="4" max="4" width="12.42578125" style="107" bestFit="1" customWidth="1"/>
    <col min="5" max="5" width="32.5703125" style="107" customWidth="1"/>
    <col min="6" max="6" width="13" style="107" customWidth="1"/>
    <col min="7" max="7" width="14.7109375" style="107" customWidth="1"/>
    <col min="8" max="8" width="11.28515625" style="107" customWidth="1"/>
    <col min="9" max="9" width="12.5703125" style="123" bestFit="1" customWidth="1"/>
    <col min="10" max="10" width="16.5703125" style="123" customWidth="1"/>
    <col min="11" max="11" width="1.140625" style="107" customWidth="1"/>
    <col min="12" max="16384" width="11.42578125" style="107" hidden="1"/>
  </cols>
  <sheetData>
    <row r="1" spans="1:10" s="89" customFormat="1" ht="17.100000000000001" customHeight="1" x14ac:dyDescent="0.25">
      <c r="A1" s="85"/>
      <c r="B1" s="85"/>
      <c r="C1" s="86" t="s">
        <v>77</v>
      </c>
      <c r="D1" s="87"/>
      <c r="E1" s="87"/>
      <c r="F1" s="87"/>
      <c r="G1" s="87"/>
      <c r="H1" s="87"/>
      <c r="I1" s="87"/>
      <c r="J1" s="88"/>
    </row>
    <row r="2" spans="1:10" s="89" customFormat="1" ht="17.100000000000001" customHeight="1" x14ac:dyDescent="0.25">
      <c r="A2" s="85"/>
      <c r="B2" s="85"/>
      <c r="C2" s="90" t="s">
        <v>78</v>
      </c>
      <c r="D2" s="91"/>
      <c r="E2" s="91"/>
      <c r="F2" s="91"/>
      <c r="G2" s="91"/>
      <c r="H2" s="91"/>
      <c r="I2" s="91"/>
      <c r="J2" s="92"/>
    </row>
    <row r="3" spans="1:10" s="97" customFormat="1" ht="17.100000000000001" customHeight="1" x14ac:dyDescent="0.25">
      <c r="A3" s="85"/>
      <c r="B3" s="85"/>
      <c r="C3" s="93" t="s">
        <v>83</v>
      </c>
      <c r="D3" s="94"/>
      <c r="E3" s="95" t="s">
        <v>79</v>
      </c>
      <c r="F3" s="96" t="s">
        <v>80</v>
      </c>
      <c r="G3" s="96"/>
      <c r="H3" s="96"/>
      <c r="I3" s="96"/>
      <c r="J3" s="95" t="s">
        <v>81</v>
      </c>
    </row>
    <row r="4" spans="1:10" s="89" customFormat="1" ht="6" customHeight="1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</row>
    <row r="5" spans="1:10" s="89" customFormat="1" ht="15" customHeight="1" x14ac:dyDescent="0.25">
      <c r="A5" s="99" t="s">
        <v>70</v>
      </c>
      <c r="B5" s="100"/>
      <c r="C5" s="85"/>
      <c r="D5" s="85"/>
      <c r="E5" s="85"/>
      <c r="F5" s="85"/>
      <c r="G5" s="85"/>
      <c r="H5" s="85"/>
      <c r="I5" s="101" t="s">
        <v>74</v>
      </c>
      <c r="J5" s="102"/>
    </row>
    <row r="6" spans="1:10" s="89" customFormat="1" x14ac:dyDescent="0.25">
      <c r="A6" s="103"/>
      <c r="B6" s="104"/>
      <c r="C6" s="85"/>
      <c r="D6" s="85"/>
      <c r="E6" s="85"/>
      <c r="F6" s="85"/>
      <c r="G6" s="85"/>
      <c r="H6" s="85"/>
      <c r="I6" s="105"/>
      <c r="J6" s="106"/>
    </row>
    <row r="7" spans="1:10" s="89" customFormat="1" ht="6" customHeight="1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10" x14ac:dyDescent="0.2">
      <c r="A8" s="58" t="s">
        <v>7</v>
      </c>
      <c r="B8" s="59" t="s">
        <v>8</v>
      </c>
      <c r="C8" s="59"/>
      <c r="D8" s="59"/>
      <c r="E8" s="59"/>
      <c r="F8" s="59"/>
      <c r="G8" s="59"/>
      <c r="H8" s="59"/>
      <c r="I8" s="59"/>
      <c r="J8" s="59"/>
    </row>
    <row r="9" spans="1:10" ht="25.5" x14ac:dyDescent="0.2">
      <c r="A9" s="58" t="s">
        <v>1</v>
      </c>
      <c r="B9" s="60" t="s">
        <v>68</v>
      </c>
      <c r="C9" s="60"/>
      <c r="D9" s="58" t="s">
        <v>82</v>
      </c>
      <c r="E9" s="61" t="s">
        <v>13</v>
      </c>
      <c r="F9" s="61" t="s">
        <v>86</v>
      </c>
      <c r="G9" s="61" t="s">
        <v>87</v>
      </c>
      <c r="H9" s="61" t="s">
        <v>4</v>
      </c>
      <c r="I9" s="62" t="s">
        <v>69</v>
      </c>
      <c r="J9" s="62" t="s">
        <v>6</v>
      </c>
    </row>
    <row r="10" spans="1:10" x14ac:dyDescent="0.2">
      <c r="A10" s="65"/>
      <c r="B10" s="63"/>
      <c r="C10" s="63"/>
      <c r="D10" s="64"/>
      <c r="E10" s="65"/>
      <c r="F10" s="65"/>
      <c r="G10" s="66"/>
      <c r="H10" s="108"/>
      <c r="I10" s="67"/>
      <c r="J10" s="68">
        <f>I10*H10*G10*F10</f>
        <v>0</v>
      </c>
    </row>
    <row r="11" spans="1:10" x14ac:dyDescent="0.2">
      <c r="A11" s="65"/>
      <c r="B11" s="63"/>
      <c r="C11" s="63"/>
      <c r="D11" s="64"/>
      <c r="E11" s="65"/>
      <c r="F11" s="65"/>
      <c r="G11" s="66"/>
      <c r="H11" s="108"/>
      <c r="I11" s="67"/>
      <c r="J11" s="68">
        <f t="shared" ref="J11" si="0">I11*H11*G11*F11</f>
        <v>0</v>
      </c>
    </row>
    <row r="12" spans="1:10" x14ac:dyDescent="0.2">
      <c r="A12" s="65"/>
      <c r="B12" s="63"/>
      <c r="C12" s="63"/>
      <c r="D12" s="64"/>
      <c r="E12" s="65"/>
      <c r="F12" s="65"/>
      <c r="G12" s="66"/>
      <c r="H12" s="108"/>
      <c r="I12" s="67"/>
      <c r="J12" s="68"/>
    </row>
    <row r="13" spans="1:10" x14ac:dyDescent="0.2">
      <c r="A13" s="65"/>
      <c r="B13" s="63"/>
      <c r="C13" s="63"/>
      <c r="D13" s="65"/>
      <c r="E13" s="65"/>
      <c r="F13" s="65"/>
      <c r="G13" s="66"/>
      <c r="H13" s="108"/>
      <c r="I13" s="67"/>
      <c r="J13" s="68"/>
    </row>
    <row r="14" spans="1:10" x14ac:dyDescent="0.2">
      <c r="A14" s="65"/>
      <c r="B14" s="63"/>
      <c r="C14" s="63"/>
      <c r="D14" s="65"/>
      <c r="E14" s="65"/>
      <c r="F14" s="65"/>
      <c r="G14" s="66"/>
      <c r="H14" s="108"/>
      <c r="I14" s="67"/>
      <c r="J14" s="68"/>
    </row>
    <row r="15" spans="1:10" x14ac:dyDescent="0.2">
      <c r="A15" s="65"/>
      <c r="B15" s="63"/>
      <c r="C15" s="63"/>
      <c r="D15" s="65"/>
      <c r="E15" s="65"/>
      <c r="F15" s="65"/>
      <c r="G15" s="66"/>
      <c r="H15" s="108"/>
      <c r="I15" s="67"/>
      <c r="J15" s="68"/>
    </row>
    <row r="16" spans="1:10" x14ac:dyDescent="0.2">
      <c r="A16" s="58" t="s">
        <v>20</v>
      </c>
      <c r="B16" s="59" t="s">
        <v>21</v>
      </c>
      <c r="C16" s="59"/>
      <c r="D16" s="59"/>
      <c r="E16" s="59"/>
      <c r="F16" s="59"/>
      <c r="G16" s="59"/>
      <c r="H16" s="59"/>
      <c r="I16" s="59"/>
      <c r="J16" s="109">
        <f>SUM(J10:J15)</f>
        <v>0</v>
      </c>
    </row>
    <row r="17" spans="1:11" x14ac:dyDescent="0.2">
      <c r="A17" s="65"/>
      <c r="B17" s="59" t="s">
        <v>73</v>
      </c>
      <c r="C17" s="59"/>
      <c r="D17" s="59"/>
      <c r="E17" s="59"/>
      <c r="F17" s="59"/>
      <c r="G17" s="59"/>
      <c r="H17" s="59"/>
      <c r="I17" s="59"/>
      <c r="J17" s="110">
        <v>0</v>
      </c>
      <c r="K17" s="111"/>
    </row>
    <row r="18" spans="1:11" x14ac:dyDescent="0.2">
      <c r="A18" s="58" t="s">
        <v>39</v>
      </c>
      <c r="B18" s="59" t="s">
        <v>42</v>
      </c>
      <c r="C18" s="59"/>
      <c r="D18" s="59"/>
      <c r="E18" s="59"/>
      <c r="F18" s="59"/>
      <c r="G18" s="59"/>
      <c r="H18" s="59"/>
      <c r="I18" s="59"/>
      <c r="J18" s="109">
        <f>J16*J17</f>
        <v>0</v>
      </c>
    </row>
    <row r="19" spans="1:11" ht="6" customHeight="1" x14ac:dyDescent="0.2">
      <c r="A19" s="112"/>
      <c r="B19" s="112"/>
      <c r="C19" s="112"/>
      <c r="D19" s="112"/>
      <c r="E19" s="112"/>
      <c r="F19" s="112"/>
      <c r="G19" s="112"/>
      <c r="H19" s="112"/>
      <c r="I19" s="112"/>
      <c r="J19" s="112"/>
    </row>
    <row r="20" spans="1:11" x14ac:dyDescent="0.2">
      <c r="A20" s="59" t="s">
        <v>84</v>
      </c>
      <c r="B20" s="59"/>
      <c r="C20" s="59"/>
      <c r="D20" s="59"/>
      <c r="E20" s="59"/>
      <c r="F20" s="59"/>
      <c r="G20" s="59"/>
      <c r="H20" s="59"/>
      <c r="I20" s="59"/>
      <c r="J20" s="59"/>
    </row>
    <row r="21" spans="1:11" ht="25.5" x14ac:dyDescent="0.2">
      <c r="A21" s="58" t="s">
        <v>1</v>
      </c>
      <c r="B21" s="60" t="s">
        <v>24</v>
      </c>
      <c r="C21" s="60"/>
      <c r="D21" s="60"/>
      <c r="E21" s="60"/>
      <c r="F21" s="61" t="s">
        <v>33</v>
      </c>
      <c r="G21" s="61" t="s">
        <v>25</v>
      </c>
      <c r="H21" s="61" t="s">
        <v>4</v>
      </c>
      <c r="I21" s="62" t="s">
        <v>27</v>
      </c>
      <c r="J21" s="62" t="s">
        <v>6</v>
      </c>
    </row>
    <row r="22" spans="1:11" x14ac:dyDescent="0.2">
      <c r="A22" s="65">
        <v>1</v>
      </c>
      <c r="B22" s="63"/>
      <c r="C22" s="63"/>
      <c r="D22" s="63"/>
      <c r="E22" s="63"/>
      <c r="F22" s="65"/>
      <c r="G22" s="66"/>
      <c r="H22" s="65"/>
      <c r="I22" s="67"/>
      <c r="J22" s="68">
        <f>+F22*G22*H22*I22</f>
        <v>0</v>
      </c>
    </row>
    <row r="23" spans="1:11" x14ac:dyDescent="0.2">
      <c r="A23" s="65">
        <v>2</v>
      </c>
      <c r="B23" s="63"/>
      <c r="C23" s="63"/>
      <c r="D23" s="63"/>
      <c r="E23" s="63"/>
      <c r="F23" s="65"/>
      <c r="G23" s="66"/>
      <c r="H23" s="65"/>
      <c r="I23" s="67"/>
      <c r="J23" s="68"/>
    </row>
    <row r="24" spans="1:11" x14ac:dyDescent="0.2">
      <c r="A24" s="65">
        <v>3</v>
      </c>
      <c r="B24" s="63"/>
      <c r="C24" s="63"/>
      <c r="D24" s="63"/>
      <c r="E24" s="63"/>
      <c r="F24" s="64"/>
      <c r="G24" s="69"/>
      <c r="H24" s="64"/>
      <c r="I24" s="70"/>
      <c r="J24" s="68"/>
    </row>
    <row r="25" spans="1:11" x14ac:dyDescent="0.2">
      <c r="A25" s="65" t="s">
        <v>23</v>
      </c>
      <c r="B25" s="71" t="s">
        <v>31</v>
      </c>
      <c r="C25" s="71"/>
      <c r="D25" s="71"/>
      <c r="E25" s="71"/>
      <c r="F25" s="71"/>
      <c r="G25" s="71"/>
      <c r="H25" s="71"/>
      <c r="I25" s="71"/>
      <c r="J25" s="72">
        <f>SUM(J22:J24)</f>
        <v>0</v>
      </c>
    </row>
    <row r="26" spans="1:11" ht="6" customHeight="1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</row>
    <row r="27" spans="1:11" x14ac:dyDescent="0.2">
      <c r="A27" s="65" t="s">
        <v>28</v>
      </c>
      <c r="B27" s="71" t="s">
        <v>75</v>
      </c>
      <c r="C27" s="71"/>
      <c r="D27" s="71"/>
      <c r="E27" s="71"/>
      <c r="F27" s="71"/>
      <c r="G27" s="71"/>
      <c r="H27" s="71"/>
      <c r="I27" s="71"/>
      <c r="J27" s="73">
        <f>J25+J18</f>
        <v>0</v>
      </c>
    </row>
    <row r="28" spans="1:11" x14ac:dyDescent="0.2">
      <c r="A28" s="65" t="s">
        <v>29</v>
      </c>
      <c r="B28" s="71" t="s">
        <v>41</v>
      </c>
      <c r="C28" s="71"/>
      <c r="D28" s="71"/>
      <c r="E28" s="71"/>
      <c r="F28" s="71"/>
      <c r="G28" s="71"/>
      <c r="H28" s="71"/>
      <c r="I28" s="71"/>
      <c r="J28" s="73">
        <f>+J27*0.19</f>
        <v>0</v>
      </c>
    </row>
    <row r="29" spans="1:11" x14ac:dyDescent="0.2">
      <c r="A29" s="71" t="s">
        <v>76</v>
      </c>
      <c r="B29" s="71"/>
      <c r="C29" s="71"/>
      <c r="D29" s="71"/>
      <c r="E29" s="71"/>
      <c r="F29" s="71"/>
      <c r="G29" s="71"/>
      <c r="H29" s="71"/>
      <c r="I29" s="71"/>
      <c r="J29" s="73">
        <f>ROUND(+J27+J28,0)</f>
        <v>0</v>
      </c>
      <c r="K29" s="113"/>
    </row>
    <row r="30" spans="1:11" ht="6" customHeight="1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1" x14ac:dyDescent="0.2">
      <c r="A31" s="74" t="s">
        <v>85</v>
      </c>
      <c r="B31" s="81"/>
      <c r="C31" s="81"/>
      <c r="D31" s="81"/>
      <c r="E31" s="81"/>
      <c r="F31" s="81"/>
      <c r="G31" s="81"/>
      <c r="H31" s="81"/>
      <c r="I31" s="81"/>
      <c r="J31" s="82"/>
      <c r="K31" s="114"/>
    </row>
    <row r="32" spans="1:11" x14ac:dyDescent="0.2">
      <c r="A32" s="75"/>
      <c r="B32" s="76"/>
      <c r="C32" s="76"/>
      <c r="D32" s="76"/>
      <c r="E32" s="76"/>
      <c r="F32" s="76"/>
      <c r="G32" s="76"/>
      <c r="H32" s="76"/>
      <c r="I32" s="76"/>
      <c r="J32" s="77"/>
    </row>
    <row r="33" spans="1:10" x14ac:dyDescent="0.2">
      <c r="A33" s="78"/>
      <c r="B33" s="79"/>
      <c r="C33" s="79"/>
      <c r="D33" s="79"/>
      <c r="E33" s="79"/>
      <c r="F33" s="79"/>
      <c r="G33" s="79"/>
      <c r="H33" s="79"/>
      <c r="I33" s="79"/>
      <c r="J33" s="80"/>
    </row>
    <row r="34" spans="1:10" ht="6" customHeight="1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12"/>
    </row>
    <row r="35" spans="1:10" ht="35.25" customHeight="1" x14ac:dyDescent="0.2">
      <c r="A35" s="115"/>
      <c r="B35" s="115"/>
      <c r="C35" s="115"/>
      <c r="D35" s="115"/>
      <c r="E35" s="115"/>
      <c r="F35" s="115"/>
      <c r="G35" s="115"/>
      <c r="H35" s="115"/>
      <c r="I35" s="115"/>
      <c r="J35" s="115"/>
    </row>
    <row r="36" spans="1:10" ht="27.75" customHeight="1" x14ac:dyDescent="0.2">
      <c r="A36" s="115"/>
      <c r="B36" s="115"/>
      <c r="C36" s="115"/>
      <c r="D36" s="116"/>
      <c r="E36" s="116"/>
      <c r="F36" s="116"/>
      <c r="G36" s="115"/>
      <c r="H36" s="115"/>
      <c r="I36" s="115"/>
      <c r="J36" s="115"/>
    </row>
    <row r="37" spans="1:10" ht="15" customHeight="1" x14ac:dyDescent="0.2">
      <c r="A37" s="117" t="s">
        <v>88</v>
      </c>
      <c r="B37" s="117"/>
      <c r="C37" s="117"/>
      <c r="D37" s="117"/>
      <c r="E37" s="117"/>
      <c r="F37" s="117"/>
      <c r="G37" s="117"/>
      <c r="H37" s="117"/>
      <c r="I37" s="117"/>
      <c r="J37" s="117"/>
    </row>
    <row r="38" spans="1:10" ht="15" customHeight="1" x14ac:dyDescent="0.2">
      <c r="A38" s="118" t="s">
        <v>89</v>
      </c>
      <c r="B38" s="118"/>
      <c r="C38" s="118"/>
      <c r="D38" s="118"/>
      <c r="E38" s="118"/>
      <c r="F38" s="118"/>
      <c r="G38" s="118"/>
      <c r="H38" s="118"/>
      <c r="I38" s="118"/>
      <c r="J38" s="118"/>
    </row>
    <row r="39" spans="1:10" ht="6" customHeight="1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</row>
    <row r="40" spans="1:10" ht="14.25" customHeight="1" x14ac:dyDescent="0.2">
      <c r="A40" s="83" t="s">
        <v>71</v>
      </c>
      <c r="B40" s="119" t="s">
        <v>90</v>
      </c>
      <c r="C40" s="119"/>
      <c r="D40" s="119"/>
      <c r="E40" s="119"/>
      <c r="F40" s="120"/>
      <c r="G40" s="120"/>
      <c r="H40" s="120"/>
      <c r="I40" s="121"/>
      <c r="J40" s="121"/>
    </row>
    <row r="41" spans="1:10" x14ac:dyDescent="0.2">
      <c r="A41" s="84" t="s">
        <v>72</v>
      </c>
      <c r="B41" s="119" t="s">
        <v>91</v>
      </c>
      <c r="C41" s="119"/>
      <c r="D41" s="119"/>
      <c r="E41" s="119"/>
      <c r="F41" s="120"/>
      <c r="G41" s="120"/>
      <c r="H41" s="120"/>
      <c r="I41" s="121"/>
      <c r="J41" s="121"/>
    </row>
    <row r="42" spans="1:10" ht="7.5" customHeight="1" x14ac:dyDescent="0.2"/>
    <row r="43" spans="1:10" hidden="1" x14ac:dyDescent="0.2"/>
    <row r="44" spans="1:10" hidden="1" x14ac:dyDescent="0.2"/>
    <row r="45" spans="1:10" ht="15" hidden="1" customHeight="1" x14ac:dyDescent="0.2"/>
    <row r="46" spans="1:10" ht="15" hidden="1" customHeight="1" x14ac:dyDescent="0.2"/>
    <row r="47" spans="1:10" hidden="1" x14ac:dyDescent="0.2">
      <c r="D47" s="124"/>
    </row>
  </sheetData>
  <mergeCells count="45">
    <mergeCell ref="D35:F36"/>
    <mergeCell ref="A39:J39"/>
    <mergeCell ref="A1:B3"/>
    <mergeCell ref="F3:I3"/>
    <mergeCell ref="A4:J4"/>
    <mergeCell ref="C1:J1"/>
    <mergeCell ref="C2:J2"/>
    <mergeCell ref="C3:D3"/>
    <mergeCell ref="B41:E41"/>
    <mergeCell ref="A37:J37"/>
    <mergeCell ref="A38:J38"/>
    <mergeCell ref="B17:I17"/>
    <mergeCell ref="B18:I18"/>
    <mergeCell ref="A20:J20"/>
    <mergeCell ref="B21:E21"/>
    <mergeCell ref="A29:I29"/>
    <mergeCell ref="B22:E22"/>
    <mergeCell ref="B23:E23"/>
    <mergeCell ref="B25:I25"/>
    <mergeCell ref="B27:I27"/>
    <mergeCell ref="B28:I28"/>
    <mergeCell ref="A32:J33"/>
    <mergeCell ref="B24:E24"/>
    <mergeCell ref="A19:J19"/>
    <mergeCell ref="B16:I16"/>
    <mergeCell ref="B8:J8"/>
    <mergeCell ref="B10:C10"/>
    <mergeCell ref="B9:C9"/>
    <mergeCell ref="B40:E40"/>
    <mergeCell ref="B11:C11"/>
    <mergeCell ref="B12:C12"/>
    <mergeCell ref="B13:C13"/>
    <mergeCell ref="B14:C14"/>
    <mergeCell ref="B15:C15"/>
    <mergeCell ref="A26:J26"/>
    <mergeCell ref="A30:J30"/>
    <mergeCell ref="B31:J31"/>
    <mergeCell ref="A34:J34"/>
    <mergeCell ref="A35:C36"/>
    <mergeCell ref="G35:J36"/>
    <mergeCell ref="A7:J7"/>
    <mergeCell ref="A5:B6"/>
    <mergeCell ref="C5:H6"/>
    <mergeCell ref="I5:J5"/>
    <mergeCell ref="I6:J6"/>
  </mergeCells>
  <printOptions horizontalCentered="1"/>
  <pageMargins left="0.39370078740157483" right="0.39370078740157483" top="0.59055118110236227" bottom="0.39370078740157483" header="0.11811023622047245" footer="0.31496062992125984"/>
  <pageSetup scale="80" orientation="landscape" horizontalDpi="360" verticalDpi="360" r:id="rId1"/>
  <headerFooter>
    <oddHeader xml:space="preserve">&amp;C&amp;18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VIAS </vt:lpstr>
      <vt:lpstr>PRESUPUESTO</vt:lpstr>
      <vt:lpstr>PRESUPUESTO!Área_de_impresión</vt:lpstr>
      <vt:lpstr>'VIAS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Sebas</cp:lastModifiedBy>
  <cp:lastPrinted>2021-08-12T23:20:25Z</cp:lastPrinted>
  <dcterms:created xsi:type="dcterms:W3CDTF">2017-11-30T13:55:24Z</dcterms:created>
  <dcterms:modified xsi:type="dcterms:W3CDTF">2021-08-12T23:25:04Z</dcterms:modified>
</cp:coreProperties>
</file>